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701"/>
  <workbookPr defaultThemeVersion="166925"/>
  <mc:AlternateContent xmlns:mc="http://schemas.openxmlformats.org/markup-compatibility/2006">
    <mc:Choice Requires="x15">
      <x15ac:absPath xmlns:x15ac="http://schemas.microsoft.com/office/spreadsheetml/2010/11/ac" url="F:\Final FIles - Registrar WG\"/>
    </mc:Choice>
  </mc:AlternateContent>
  <xr:revisionPtr revIDLastSave="0" documentId="13_ncr:1_{D6008EEF-D6DB-41C5-A14F-F357A82703A3}" xr6:coauthVersionLast="47" xr6:coauthVersionMax="47" xr10:uidLastSave="{00000000-0000-0000-0000-000000000000}"/>
  <workbookProtection workbookAlgorithmName="SHA-256" workbookHashValue="iqIKF5sZEC+m6Zkko8iQMHrgnp2/omgm3L5/xWRwKq0=" workbookSaltValue="WJ2gskpjVYWnnbE52lZ/ZA==" workbookSpinCount="100000" lockStructure="1"/>
  <bookViews>
    <workbookView xWindow="-96" yWindow="-96" windowWidth="19392" windowHeight="10992" activeTab="2" xr2:uid="{00000000-000D-0000-FFFF-FFFF00000000}"/>
  </bookViews>
  <sheets>
    <sheet name="Applicant self-assessment" sheetId="2" r:id="rId1"/>
    <sheet name="Scorecard stratified" sheetId="4" r:id="rId2"/>
    <sheet name="Scorecard unstratified" sheetId="5" r:id="rId3"/>
    <sheet name="TEST -Randomised results (n=25)" sheetId="6" r:id="rId4"/>
    <sheet name="Work" sheetId="3" r:id="rId5"/>
  </sheets>
  <definedNames>
    <definedName name="_xlnm._FilterDatabase" localSheetId="2" hidden="1">'Scorecard unstratified'!#REF!</definedName>
    <definedName name="_xlnm._FilterDatabase" localSheetId="3" hidden="1">'TEST -Randomised results (n=25)'!$A$1:$E$1</definedName>
    <definedName name="_xlnm._FilterDatabase" localSheetId="4" hidden="1">Work!$A$1:$L$1</definedName>
  </definedNames>
  <calcPr calcId="18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K2" i="3" l="1"/>
  <c r="K3" i="3"/>
  <c r="K4" i="3"/>
  <c r="K5" i="3"/>
  <c r="K6" i="3"/>
  <c r="K7" i="3"/>
  <c r="K8" i="3"/>
  <c r="K9" i="3"/>
  <c r="K10" i="3"/>
  <c r="K11" i="3"/>
  <c r="K12" i="3"/>
  <c r="K13" i="3"/>
  <c r="K14" i="3"/>
  <c r="K15" i="3"/>
  <c r="K16" i="3"/>
  <c r="K17" i="3"/>
  <c r="K18" i="3"/>
  <c r="K19" i="3"/>
  <c r="K20" i="3"/>
  <c r="K21" i="3"/>
  <c r="K22" i="3"/>
  <c r="K23" i="3"/>
  <c r="K24" i="3"/>
  <c r="K25" i="3"/>
  <c r="K26" i="3"/>
  <c r="K27" i="3"/>
  <c r="K28" i="3"/>
  <c r="K29" i="3"/>
  <c r="K30" i="3"/>
  <c r="K31" i="3"/>
  <c r="K32" i="3"/>
  <c r="K33" i="3"/>
  <c r="K34" i="3"/>
  <c r="K35" i="3"/>
  <c r="K36" i="3"/>
  <c r="K37" i="3"/>
  <c r="K38" i="3"/>
  <c r="K39" i="3"/>
  <c r="K40" i="3"/>
  <c r="K41" i="3"/>
  <c r="K42" i="3"/>
  <c r="K43" i="3"/>
  <c r="K44" i="3"/>
  <c r="K45" i="3"/>
  <c r="K46" i="3"/>
  <c r="K47" i="3"/>
  <c r="K48" i="3"/>
  <c r="K49" i="3"/>
  <c r="K50" i="3"/>
  <c r="K51" i="3"/>
  <c r="K52" i="3"/>
  <c r="K53" i="3"/>
  <c r="K54" i="3"/>
  <c r="K55" i="3"/>
  <c r="K56" i="3"/>
  <c r="K57" i="3"/>
  <c r="K58" i="3"/>
  <c r="K59" i="3"/>
  <c r="K60" i="3"/>
  <c r="K61" i="3"/>
  <c r="K62" i="3"/>
  <c r="K63" i="3"/>
  <c r="K64" i="3"/>
  <c r="K65" i="3"/>
  <c r="K66" i="3"/>
  <c r="K67" i="3"/>
  <c r="K68" i="3"/>
  <c r="K69" i="3"/>
  <c r="K70" i="3"/>
  <c r="K71" i="3"/>
  <c r="K72" i="3"/>
  <c r="K73" i="3"/>
  <c r="K74" i="3"/>
  <c r="K75" i="3"/>
  <c r="K76" i="3"/>
  <c r="K77" i="3"/>
  <c r="K78" i="3"/>
  <c r="K79" i="3"/>
  <c r="K80" i="3"/>
  <c r="K81" i="3"/>
  <c r="K82" i="3"/>
  <c r="K83" i="3"/>
  <c r="K84" i="3"/>
  <c r="K85" i="3"/>
  <c r="K86" i="3"/>
  <c r="K87" i="3"/>
  <c r="K88" i="3"/>
  <c r="K89" i="3"/>
  <c r="K90" i="3"/>
  <c r="K91" i="3"/>
  <c r="K92" i="3"/>
  <c r="K93" i="3"/>
  <c r="K94" i="3"/>
  <c r="K95" i="3"/>
  <c r="K96" i="3"/>
  <c r="K97" i="3"/>
  <c r="K98" i="3"/>
  <c r="K99" i="3"/>
  <c r="K100" i="3"/>
  <c r="K101" i="3"/>
  <c r="K102" i="3"/>
  <c r="K103" i="3"/>
  <c r="K104" i="3"/>
  <c r="K105" i="3"/>
  <c r="K106" i="3"/>
  <c r="K107" i="3"/>
  <c r="K108" i="3"/>
  <c r="K109" i="3"/>
  <c r="K110" i="3"/>
  <c r="K111" i="3"/>
  <c r="K112" i="3"/>
  <c r="K113" i="3"/>
  <c r="K114" i="3"/>
  <c r="K115" i="3"/>
  <c r="K116" i="3"/>
  <c r="K117" i="3"/>
  <c r="K118" i="3"/>
  <c r="K119" i="3"/>
  <c r="K120" i="3"/>
  <c r="K121" i="3"/>
  <c r="K122" i="3"/>
  <c r="K123" i="3"/>
  <c r="K124" i="3"/>
  <c r="K125" i="3"/>
  <c r="K126" i="3"/>
  <c r="K127" i="3"/>
  <c r="K128" i="3"/>
  <c r="K129" i="3"/>
  <c r="K130" i="3"/>
  <c r="K131" i="3"/>
  <c r="K132" i="3"/>
  <c r="K133" i="3"/>
  <c r="K134" i="3"/>
  <c r="K135" i="3"/>
  <c r="K136" i="3"/>
  <c r="K137" i="3"/>
  <c r="F14" i="5" l="1"/>
  <c r="L2" i="3"/>
  <c r="L122" i="3"/>
  <c r="L123" i="3"/>
  <c r="L124" i="3"/>
  <c r="L125" i="3"/>
  <c r="L126" i="3"/>
  <c r="L127" i="3"/>
  <c r="L128" i="3"/>
  <c r="L129" i="3"/>
  <c r="L130" i="3"/>
  <c r="L131" i="3"/>
  <c r="L132" i="3"/>
  <c r="L133" i="3"/>
  <c r="L134" i="3"/>
  <c r="L135" i="3"/>
  <c r="L136" i="3"/>
  <c r="L137" i="3"/>
  <c r="L121" i="3"/>
  <c r="L117" i="3"/>
  <c r="L118" i="3"/>
  <c r="L119" i="3"/>
  <c r="L120" i="3"/>
  <c r="L116" i="3"/>
  <c r="L114" i="3"/>
  <c r="L115" i="3"/>
  <c r="L113" i="3"/>
  <c r="L112" i="3"/>
  <c r="L111" i="3"/>
  <c r="L106" i="3"/>
  <c r="L107" i="3"/>
  <c r="L108" i="3"/>
  <c r="L109" i="3"/>
  <c r="L110" i="3"/>
  <c r="L105" i="3"/>
  <c r="L102" i="3"/>
  <c r="L103" i="3"/>
  <c r="L104" i="3"/>
  <c r="L101" i="3"/>
  <c r="L98" i="3"/>
  <c r="L99" i="3"/>
  <c r="L100" i="3"/>
  <c r="L97" i="3"/>
  <c r="L95" i="3"/>
  <c r="L96" i="3"/>
  <c r="L94" i="3"/>
  <c r="L88" i="3"/>
  <c r="L89" i="3"/>
  <c r="L90" i="3"/>
  <c r="L91" i="3"/>
  <c r="L92" i="3"/>
  <c r="L93" i="3"/>
  <c r="L87" i="3"/>
  <c r="L82" i="3"/>
  <c r="L83" i="3"/>
  <c r="L84" i="3"/>
  <c r="L85" i="3"/>
  <c r="L86" i="3"/>
  <c r="L81" i="3"/>
  <c r="L75" i="3"/>
  <c r="L76" i="3"/>
  <c r="L77" i="3"/>
  <c r="L78" i="3"/>
  <c r="L79" i="3"/>
  <c r="L80" i="3"/>
  <c r="L74" i="3"/>
  <c r="L72" i="3"/>
  <c r="L73" i="3"/>
  <c r="L71" i="3"/>
  <c r="L63" i="3"/>
  <c r="L64" i="3"/>
  <c r="L65" i="3"/>
  <c r="L66" i="3"/>
  <c r="L67" i="3"/>
  <c r="L68" i="3"/>
  <c r="L69" i="3"/>
  <c r="L70" i="3"/>
  <c r="L62" i="3"/>
  <c r="L59" i="3"/>
  <c r="L60" i="3"/>
  <c r="L61" i="3"/>
  <c r="L58" i="3"/>
  <c r="L54" i="3"/>
  <c r="L55" i="3"/>
  <c r="L56" i="3"/>
  <c r="L57" i="3"/>
  <c r="L53" i="3"/>
  <c r="L43" i="3"/>
  <c r="L44" i="3"/>
  <c r="L45" i="3"/>
  <c r="L46" i="3"/>
  <c r="L47" i="3"/>
  <c r="L48" i="3"/>
  <c r="L49" i="3"/>
  <c r="L50" i="3"/>
  <c r="L51" i="3"/>
  <c r="L52" i="3"/>
  <c r="L42" i="3"/>
  <c r="L39" i="3"/>
  <c r="L40" i="3"/>
  <c r="L41" i="3"/>
  <c r="L38" i="3"/>
  <c r="L34" i="3"/>
  <c r="L35" i="3"/>
  <c r="L36" i="3"/>
  <c r="L37" i="3"/>
  <c r="L33" i="3"/>
  <c r="L26" i="3"/>
  <c r="L27" i="3"/>
  <c r="L28" i="3"/>
  <c r="L29" i="3"/>
  <c r="L30" i="3"/>
  <c r="L31" i="3"/>
  <c r="L32" i="3"/>
  <c r="L25" i="3"/>
  <c r="L21" i="3"/>
  <c r="L22" i="3"/>
  <c r="L23" i="3"/>
  <c r="L24" i="3"/>
  <c r="L20" i="3"/>
  <c r="L15" i="3"/>
  <c r="L16" i="3"/>
  <c r="L17" i="3"/>
  <c r="L18" i="3"/>
  <c r="L19" i="3"/>
  <c r="L14" i="3"/>
  <c r="L11" i="3"/>
  <c r="L12" i="3"/>
  <c r="L13" i="3"/>
  <c r="L10" i="3"/>
  <c r="L6" i="3"/>
  <c r="L7" i="3"/>
  <c r="L8" i="3"/>
  <c r="L9" i="3"/>
  <c r="L5" i="3"/>
  <c r="L3" i="3"/>
  <c r="L4" i="3"/>
  <c r="D22" i="4"/>
  <c r="G122" i="3"/>
  <c r="G123" i="3"/>
  <c r="G124" i="3"/>
  <c r="G125" i="3"/>
  <c r="G126" i="3"/>
  <c r="G127" i="3"/>
  <c r="G128" i="3"/>
  <c r="G129" i="3"/>
  <c r="G130" i="3"/>
  <c r="G131" i="3"/>
  <c r="G132" i="3"/>
  <c r="G133" i="3"/>
  <c r="G134" i="3"/>
  <c r="G135" i="3"/>
  <c r="G136" i="3"/>
  <c r="G137" i="3"/>
  <c r="G121" i="3"/>
  <c r="D10" i="5" l="1"/>
  <c r="C10" i="5"/>
  <c r="E10" i="5"/>
  <c r="C12" i="5"/>
  <c r="D12" i="5"/>
  <c r="E12" i="5"/>
  <c r="E11" i="5"/>
  <c r="D11" i="5"/>
  <c r="C11" i="5"/>
  <c r="D20" i="4"/>
  <c r="D21" i="4"/>
  <c r="C20" i="4"/>
  <c r="F11" i="5" l="1"/>
  <c r="F12" i="5"/>
  <c r="C13" i="5"/>
  <c r="F10" i="5"/>
  <c r="E13" i="5"/>
  <c r="D13" i="5"/>
  <c r="D16" i="5"/>
  <c r="C22" i="4"/>
  <c r="E22" i="4" s="1"/>
  <c r="F22" i="4" s="1"/>
  <c r="C21" i="4"/>
  <c r="E21" i="4" s="1"/>
  <c r="F21" i="4" s="1"/>
  <c r="E20" i="4"/>
  <c r="F20" i="4" s="1"/>
  <c r="F13" i="5" l="1"/>
  <c r="F24" i="4"/>
</calcChain>
</file>

<file path=xl/sharedStrings.xml><?xml version="1.0" encoding="utf-8"?>
<sst xmlns="http://schemas.openxmlformats.org/spreadsheetml/2006/main" count="2118" uniqueCount="740">
  <si>
    <t>TR Reference</t>
  </si>
  <si>
    <t>Regulation</t>
  </si>
  <si>
    <t>Compliant</t>
  </si>
  <si>
    <t> F1: USER ACCESS </t>
  </si>
  <si>
    <t>  </t>
  </si>
  <si>
    <t> </t>
  </si>
  <si>
    <t>ACCESS </t>
  </si>
  <si>
    <t>F1 </t>
  </si>
  <si>
    <t>1.1 </t>
  </si>
  <si>
    <t>1.2 </t>
  </si>
  <si>
    <t>1.3 </t>
  </si>
  <si>
    <t>MAC REGISTRY ACCOUNT  </t>
  </si>
  <si>
    <t>2.1 </t>
  </si>
  <si>
    <t>2.2 </t>
  </si>
  <si>
    <t>2.3 </t>
  </si>
  <si>
    <t>2.4 </t>
  </si>
  <si>
    <t>2.5 </t>
  </si>
  <si>
    <t>LANGUAGES </t>
  </si>
  <si>
    <t>3.1 </t>
  </si>
  <si>
    <t>3.2 </t>
  </si>
  <si>
    <t>3.3 </t>
  </si>
  <si>
    <t>3.4 </t>
  </si>
  <si>
    <t>USER REPRESENTATIVE </t>
  </si>
  <si>
    <t>4.1 </t>
  </si>
  <si>
    <t>4.2 </t>
  </si>
  <si>
    <t xml:space="preserve">The MAC Registry is to (a) enable the nominated Representative to accept or decline a nomination to act on behalf of a User, and (b) notify the User when the nominated Representative has accepted or declined the nomination. </t>
  </si>
  <si>
    <t>4.3 </t>
  </si>
  <si>
    <t>4.4 </t>
  </si>
  <si>
    <t>4.5 </t>
  </si>
  <si>
    <t>4.6 </t>
  </si>
  <si>
    <t>F2 </t>
  </si>
  <si>
    <t>1.4 </t>
  </si>
  <si>
    <t>1.5 </t>
  </si>
  <si>
    <t>F3: ACCOUNT REGISTRATION AND IDENTIFICATION </t>
  </si>
  <si>
    <t>USER ACCOUNT REGISTRATION </t>
  </si>
  <si>
    <t>F3 </t>
  </si>
  <si>
    <t>F5 </t>
  </si>
  <si>
    <t>1.6 </t>
  </si>
  <si>
    <t>1.7 </t>
  </si>
  <si>
    <t>1.8 </t>
  </si>
  <si>
    <t>USER IDENTIFICATION </t>
  </si>
  <si>
    <t>MANUAL ASSESSMENT OF ACCOUNT APPLICATION </t>
  </si>
  <si>
    <t>F4: REGISTRATION, ASSIGNMENT, AMENDMENT, SUBROGATION AND DISCHARGE OF INTERNATIONAL INTERESTS BY USERS </t>
  </si>
  <si>
    <t>F4 </t>
  </si>
  <si>
    <t>1.9 </t>
  </si>
  <si>
    <t>Assignment, Subrogation, Amendment or Notice of Sale of an international interest </t>
  </si>
  <si>
    <t>Discharge an international interest </t>
  </si>
  <si>
    <t>F5: SEARCHING FOR INTERNATIONAL INTERESTS BY USERS </t>
  </si>
  <si>
    <t>F6: AMENDMENT, REMOVAL AND REINSTATEMENT OF REGISTRATIONS BY REGISTRAR </t>
  </si>
  <si>
    <t>F6 </t>
  </si>
  <si>
    <t>F7 </t>
  </si>
  <si>
    <t>F8 </t>
  </si>
  <si>
    <t>F9 </t>
  </si>
  <si>
    <t>F10 </t>
  </si>
  <si>
    <t>REGISTRAR’S WORKFLOW PROCESSING / WORKLOAD MANAGEMENT  </t>
  </si>
  <si>
    <t>F11 </t>
  </si>
  <si>
    <t>SYSTEM UPDATES </t>
  </si>
  <si>
    <t>FORMS CAPABILITY </t>
  </si>
  <si>
    <t>3.5 </t>
  </si>
  <si>
    <t>3.6 </t>
  </si>
  <si>
    <t>RECORDS MANAGEMENT </t>
  </si>
  <si>
    <t>RULES BASED ENGINE </t>
  </si>
  <si>
    <t>5.1 </t>
  </si>
  <si>
    <t>5.2 </t>
  </si>
  <si>
    <t>5.3 </t>
  </si>
  <si>
    <t>CORRESPONDENCE </t>
  </si>
  <si>
    <t>6.1 </t>
  </si>
  <si>
    <t>6.2 </t>
  </si>
  <si>
    <t>6.3 </t>
  </si>
  <si>
    <t>6.4 </t>
  </si>
  <si>
    <t>6.5 </t>
  </si>
  <si>
    <t>Index</t>
  </si>
  <si>
    <t>Edits</t>
  </si>
  <si>
    <t>Orig_ref</t>
  </si>
  <si>
    <t>Heading 01</t>
  </si>
  <si>
    <t>Heading 02</t>
  </si>
  <si>
    <t>Ref</t>
  </si>
  <si>
    <t>MAC REGISTRY FUNCTIONAL REQUIREMENTS</t>
  </si>
  <si>
    <t>RELATIVE IMPORTANCE</t>
  </si>
  <si>
    <t>003</t>
  </si>
  <si>
    <t>F1: USER ACCESS</t>
  </si>
  <si>
    <t>Access</t>
  </si>
  <si>
    <t>F01</t>
  </si>
  <si>
    <t>01.01.01</t>
  </si>
  <si>
    <t>A User must transact with the MAC Registry electronically through a web-based entry point and be connected to the MAC Registry to create an account and commence a registration or search transaction.</t>
  </si>
  <si>
    <t>TR31,80,81,82,95,97</t>
  </si>
  <si>
    <t>Reg. 4.1</t>
  </si>
  <si>
    <t>Mandatory</t>
  </si>
  <si>
    <t>004</t>
  </si>
  <si>
    <t>01.01.02</t>
  </si>
  <si>
    <t>Some international jurisdictions may require registrations against assets held by a debtor in their jurisdiction to be filed on the MAC Registry through their domestic Access Points. The MAC Registry will need to provide for these cases by accepting/sending information and data transferred from/to these Access Points using a set of Business Rules.</t>
  </si>
  <si>
    <t>TR33,55,56,57,96</t>
  </si>
  <si>
    <t>Reg. 13.1 -13.4</t>
  </si>
  <si>
    <t>Partially compliant</t>
  </si>
  <si>
    <t>005</t>
  </si>
  <si>
    <t>01.01.03</t>
  </si>
  <si>
    <t>Information in the MAC Registry will be stored and presented in a format that supports accessibility tools (screen readers, etc.).</t>
  </si>
  <si>
    <t>TR 81</t>
  </si>
  <si>
    <t>Desirable</t>
  </si>
  <si>
    <t>Non-compliant</t>
  </si>
  <si>
    <t>007</t>
  </si>
  <si>
    <t>Mac registry account</t>
  </si>
  <si>
    <t>01.02.01</t>
  </si>
  <si>
    <t>Interactions between Users (with the possible exception ofGuest Users who only preform one-off searches), their Representatives and the MAC Registry is to occur through the User’s Account.</t>
  </si>
  <si>
    <t>TR35, 36, 37</t>
  </si>
  <si>
    <t>Important</t>
  </si>
  <si>
    <t>008</t>
  </si>
  <si>
    <t>01.02.02</t>
  </si>
  <si>
    <t>Users can view information about their interactions with the MAC Registry, including any correspondence and billing details.</t>
  </si>
  <si>
    <t>009</t>
  </si>
  <si>
    <t>01.02.03</t>
  </si>
  <si>
    <t>Users can view details of their transactions, including all information and supporting documentation provided during each transaction.</t>
  </si>
  <si>
    <t>010</t>
  </si>
  <si>
    <t>01.02.04</t>
  </si>
  <si>
    <t>Users can update their personal/organisational details (including name) and notification preferences subject to Business Rules.</t>
  </si>
  <si>
    <t>Reg. 4.1,5.14,6.2-6.5,18</t>
  </si>
  <si>
    <t>011</t>
  </si>
  <si>
    <t>01.02.05</t>
  </si>
  <si>
    <t>Users can view all information about their transactions while being represented and/or assisted by a Representative.</t>
  </si>
  <si>
    <t>013</t>
  </si>
  <si>
    <t>Languages</t>
  </si>
  <si>
    <t>01.03.01</t>
  </si>
  <si>
    <t>Users can select their preferred language from the list of designated MAC Registry Languages.</t>
  </si>
  <si>
    <t>TR 58</t>
  </si>
  <si>
    <t>014</t>
  </si>
  <si>
    <t>01.03.02</t>
  </si>
  <si>
    <t>The designated MAC Registry Languages can be changed at the request of the Supervisory Authority (including to add new Designated MAC Registry Languages).</t>
  </si>
  <si>
    <t>015</t>
  </si>
  <si>
    <t>01.03.03</t>
  </si>
  <si>
    <t>The MAC Registry can display form content in the language selected by the User from the list of designated MAC Registry Languages.</t>
  </si>
  <si>
    <t>016</t>
  </si>
  <si>
    <t>01.03.04</t>
  </si>
  <si>
    <t>The MAC Registry is to include on-screen help text in all designated MAC Registry Languages.</t>
  </si>
  <si>
    <t>TR 59</t>
  </si>
  <si>
    <t>018</t>
  </si>
  <si>
    <t>User representative</t>
  </si>
  <si>
    <t>01.04.01</t>
  </si>
  <si>
    <t>The MAC Registry is to allow for a User to nominate and authorise one or more Representatives to transact on the Register on their behalf.</t>
  </si>
  <si>
    <t>019</t>
  </si>
  <si>
    <t>01.04.02</t>
  </si>
  <si>
    <t>020</t>
  </si>
  <si>
    <t>01.04.03</t>
  </si>
  <si>
    <t xml:space="preserve">A Usercan (a) withdraw or change a Representative to act on their behalf , and (b) notify the Representative of the withdrawal or change to the authorisation. </t>
  </si>
  <si>
    <t>021</t>
  </si>
  <si>
    <t>01.04.04</t>
  </si>
  <si>
    <t>The MAC Registry can track and report on all appointment changes, by User and by Representative.</t>
  </si>
  <si>
    <t>022</t>
  </si>
  <si>
    <t>01.04.05</t>
  </si>
  <si>
    <t>A User can view information that has been sent to the Representative.</t>
  </si>
  <si>
    <t>023</t>
  </si>
  <si>
    <t>01.04.06</t>
  </si>
  <si>
    <t>A Representative can be authorised to assist or act on behalf of multiple Users.</t>
  </si>
  <si>
    <t>025</t>
  </si>
  <si>
    <t>F2: INFORMATION MANAGEMENT AND USER SUPPORT</t>
  </si>
  <si>
    <t>F02 (no subheading)</t>
  </si>
  <si>
    <t>F02</t>
  </si>
  <si>
    <t>02.01.01</t>
  </si>
  <si>
    <t>A User can outline their intent in using the MAC Registry and be presented with service option(s) which match this intent.</t>
  </si>
  <si>
    <t>026</t>
  </si>
  <si>
    <t>02.01.02</t>
  </si>
  <si>
    <t>A User can research information such as eligibility criteria, documentation requirements, terms and conditions, application process, responsibilities.</t>
  </si>
  <si>
    <t>TR48</t>
  </si>
  <si>
    <t>Reg. 3.6</t>
  </si>
  <si>
    <t>027</t>
  </si>
  <si>
    <t>02.01.03</t>
  </si>
  <si>
    <t>A User can ask questions about registration and search processes through a Digital Assistant 24x7 or Help Desk during nominated hours set by the Business Rules</t>
  </si>
  <si>
    <t>028</t>
  </si>
  <si>
    <t>02.01.04</t>
  </si>
  <si>
    <t>The MAC Registry is to provide automated support, including online help content and help pointers during the transaction being undertaken by a User.</t>
  </si>
  <si>
    <t>029</t>
  </si>
  <si>
    <t>02.01.05</t>
  </si>
  <si>
    <t>The MAC Registry is to allow the Registrar to upload and maintain instructional information relating to assessment and decision-making tasks.</t>
  </si>
  <si>
    <t>TR 48</t>
  </si>
  <si>
    <t>032</t>
  </si>
  <si>
    <t>F3: ACCOUNT REGISTRATION AND IDENTIFICATION</t>
  </si>
  <si>
    <t>User account registration</t>
  </si>
  <si>
    <t>F03</t>
  </si>
  <si>
    <t>03.01.01</t>
  </si>
  <si>
    <t>A User can register for an account on the MAC Registry.</t>
  </si>
  <si>
    <t>TR 35,36,37,85</t>
  </si>
  <si>
    <t>033</t>
  </si>
  <si>
    <t>03.01.02</t>
  </si>
  <si>
    <t>A User can select the type of Account they need to interact with the MAC Registry</t>
  </si>
  <si>
    <t>TR 35,36,37</t>
  </si>
  <si>
    <t>034</t>
  </si>
  <si>
    <t>03.01.03</t>
  </si>
  <si>
    <t>The Account Application form is to dynamically update and adjust the information requested based on the User's responses according to the Business Rules determined by the Registrar.</t>
  </si>
  <si>
    <t>035</t>
  </si>
  <si>
    <t>03.01.04</t>
  </si>
  <si>
    <t>A User creating an Account can select their contact, notifications, default payment options, and privacy preferences.</t>
  </si>
  <si>
    <t>Reg. 4.1, 18</t>
  </si>
  <si>
    <t>036</t>
  </si>
  <si>
    <t>03.01.05</t>
  </si>
  <si>
    <t>The MAC Registry is to allocate a unique identifier for each new User Account that is established on the MAC Registry. User Representatives will be allocated the same unique identifier but supplemented by an appropriate suffix to identify a User Representative where a User has authorised several representatives.</t>
  </si>
  <si>
    <t>037</t>
  </si>
  <si>
    <t>Changed to F3</t>
  </si>
  <si>
    <t>03.01.06</t>
  </si>
  <si>
    <t>The MAC Registry can make automated decisions to create accounts based on Business Rules determined by the Registrar. Different types of accounts may be subject to different Business Rules</t>
  </si>
  <si>
    <t>Reg. 4.2</t>
  </si>
  <si>
    <t>038</t>
  </si>
  <si>
    <t>03.01.07</t>
  </si>
  <si>
    <t>The Registrar can suspend, cancel, or reinstate an account.</t>
  </si>
  <si>
    <t>TR 35</t>
  </si>
  <si>
    <t>039</t>
  </si>
  <si>
    <t>Changed to F4</t>
  </si>
  <si>
    <t>03.01.08</t>
  </si>
  <si>
    <t>The MAC Registry may be required to allow for a Guest User to perform a search for international interests on a Pay as You Go basis without the need to create an account and validate their identity with the MAC Registry if they provide a valid digital contact point (email, SMS) to deliver search results to.</t>
  </si>
  <si>
    <t>TR 37</t>
  </si>
  <si>
    <t>Reg. 4.2.1</t>
  </si>
  <si>
    <t>041</t>
  </si>
  <si>
    <t>User identification</t>
  </si>
  <si>
    <t>03.02.01</t>
  </si>
  <si>
    <t>The MAC Registry will validate identity information for all registered Users according to defined Business Rules. Guest Users will not be required to validate their identity but will be required to provide a valid digital contact point (e.g., email, SMS)</t>
  </si>
  <si>
    <t>TR35,36,37,38,76,84,85</t>
  </si>
  <si>
    <t>Reg.4.1(a), 4.2.1</t>
  </si>
  <si>
    <t>042</t>
  </si>
  <si>
    <t>03.02.02</t>
  </si>
  <si>
    <t>The MAC Registry is to be able to digitally collect identity information, based on validation requirements specified by business rules, from a User.</t>
  </si>
  <si>
    <t>TR 35,36,37,38,76,85</t>
  </si>
  <si>
    <t>Reg.3.7, 3.8, 3.9, 4.1</t>
  </si>
  <si>
    <t>043</t>
  </si>
  <si>
    <t>03.02.03</t>
  </si>
  <si>
    <t>The MAC Registry must not retain personal identity information and documents (e.g., Passport or Drivers Licence details) longer than necessary.</t>
  </si>
  <si>
    <t>Reg. 3.9</t>
  </si>
  <si>
    <t>044</t>
  </si>
  <si>
    <t>03.02.04</t>
  </si>
  <si>
    <t>The MAC Registry can collect and store document metadata of identity information.</t>
  </si>
  <si>
    <t>045</t>
  </si>
  <si>
    <t>03.02.05</t>
  </si>
  <si>
    <t>The MAC Registry may validate identity information using Third-Party Identity Service Providers designated by the Registrar or from Contracting State identity systems.</t>
  </si>
  <si>
    <t>047</t>
  </si>
  <si>
    <t>Manual assessment of account application</t>
  </si>
  <si>
    <t>03.03.01</t>
  </si>
  <si>
    <t>The Registrar can manually assess an application for a user account when an Application includes unique circumstances and/or does not meet standard identity validation requirements as set in the Business Rules.</t>
  </si>
  <si>
    <t>TR 35,36</t>
  </si>
  <si>
    <t>048</t>
  </si>
  <si>
    <t>03.03.02</t>
  </si>
  <si>
    <t>The MAC Registry is to provide the Registrar with all relevant information such as reason/s why an automated decision was not made, relevant verification outcomes and analysis necessary to perform a manual assessment of an Account application.</t>
  </si>
  <si>
    <t>049</t>
  </si>
  <si>
    <t>03.03.03</t>
  </si>
  <si>
    <t>The Registrar can trigger requests for additional information from a User and impose time limits.</t>
  </si>
  <si>
    <t>050</t>
  </si>
  <si>
    <t>03.03.04</t>
  </si>
  <si>
    <t>The MAC Registry is to allow additional information requested from a User to be provided through the MAC Registry.</t>
  </si>
  <si>
    <t>Reg. 18</t>
  </si>
  <si>
    <t>052</t>
  </si>
  <si>
    <t>Added new subheading "Register an international interest" and added item number decimials to orig ref "1.00"</t>
  </si>
  <si>
    <t>F4: REGISTRATION, ASSIGNMENT, AMENDMENT, SUBROGATION AND DISCHARGE OF INTERNATIONAL INTERESTS BY USERS</t>
  </si>
  <si>
    <t>Register an international interest</t>
  </si>
  <si>
    <t>F04</t>
  </si>
  <si>
    <t>A User can register an international interest over an asset.</t>
  </si>
  <si>
    <t>053</t>
  </si>
  <si>
    <t>Added new subheading "Register an international interest"</t>
  </si>
  <si>
    <t>04.01.01</t>
  </si>
  <si>
    <t>The MAC Registry guides the User in completing the required form fields to registering an international interest.</t>
  </si>
  <si>
    <t>TR 38</t>
  </si>
  <si>
    <t>Reg. 5.1,5.2</t>
  </si>
  <si>
    <t>054</t>
  </si>
  <si>
    <t>04.01.02</t>
  </si>
  <si>
    <t>The fields required and displayed are adapted based on type of international interest or asset. An interest can be registered over a single or multiple assets in the same transaction. The required fields for registering an interest is set by Business Rules. (For example, most security interests cannot be registered without the consent of the debtor, so the User will be presented with a field to enter an email/SMS for the asset owner so the system can trigger a consent request and the registration may be held in pending state until the consent is received. However, an R-NCRI does not require such consent and the registration can be completed instantaneously where the User uploads and attaches the required evidentiary documents as specified in the Business Rules)</t>
  </si>
  <si>
    <t>TR38,39,40,41,42,43,44,84,93</t>
  </si>
  <si>
    <t>Reg.5.1, 5.2, 5.8, 5.12, 5.13, 5.18, 5.19</t>
  </si>
  <si>
    <t>055</t>
  </si>
  <si>
    <t>04.01.03</t>
  </si>
  <si>
    <t>The MAC Registry validates the data being entered by the User against the set Business Rules and contemporaneously alerts and guides the User where the data being entered is not as expected.</t>
  </si>
  <si>
    <t>TR 38,84</t>
  </si>
  <si>
    <t>Reg. 5.18,5.19</t>
  </si>
  <si>
    <t>056</t>
  </si>
  <si>
    <t>04.01.04</t>
  </si>
  <si>
    <t>The MAC Registry provides for a functionality where a user can commence and save incomplete registrations and return to it at a later point in time to edit and/or complete it.</t>
  </si>
  <si>
    <t>TR 95</t>
  </si>
  <si>
    <t>Reg. 5.17</t>
  </si>
  <si>
    <t>057</t>
  </si>
  <si>
    <t>04.01.05</t>
  </si>
  <si>
    <t>The MAC Registry triggers an electronic consent request to the debtor. Unless the electronic consent is received the registration of the interest is held in a ‘Pending’ state</t>
  </si>
  <si>
    <t>TR38,43,45,46</t>
  </si>
  <si>
    <t>058</t>
  </si>
  <si>
    <t>04.01.06</t>
  </si>
  <si>
    <t>The User is unable to submit a registration unless all required fields have been completed and the required registration fee has been paid.The required fee can vary based on registration type.</t>
  </si>
  <si>
    <t>TR 42,43,44,45,46,47,72,74</t>
  </si>
  <si>
    <t>Reg. 14.1</t>
  </si>
  <si>
    <t>059</t>
  </si>
  <si>
    <t>04.01.07</t>
  </si>
  <si>
    <t>The MAC Registry is to ensure each payment is linked to an invoice, User, an Application, and aunique identifier.</t>
  </si>
  <si>
    <t>TR 74,93</t>
  </si>
  <si>
    <t>060</t>
  </si>
  <si>
    <t>04.01.08</t>
  </si>
  <si>
    <t>The registration is automatically processed, and the MAC Registry is instantaneously updated with the new international interest registration.</t>
  </si>
  <si>
    <t>TR49,50,51,52,53,54</t>
  </si>
  <si>
    <t>061</t>
  </si>
  <si>
    <t>04.01.09</t>
  </si>
  <si>
    <t>A printable registration certificate is auto generated and saved in the User’s Account. The certificate bears the date and time of registration in the Registrar’s jurisdiction as well as the User’s location. A copy of the registration certificate is also sent electronically to the entity that provided consent to the registration. The User can print and/or send the registration certificate to themselves or other third parties.</t>
  </si>
  <si>
    <t>TR 49,50,51,52,53,54,77</t>
  </si>
  <si>
    <t>Reg. 6.2-6.5</t>
  </si>
  <si>
    <t>062</t>
  </si>
  <si>
    <t>A User can self-generate a report listing all their active/pending/discharged/amended registrations by selecting required data fields from a reporting menu.</t>
  </si>
  <si>
    <t>064</t>
  </si>
  <si>
    <t>Assignment, subrogation, amendment or notice of sale of an international interest</t>
  </si>
  <si>
    <t>04.02.01</t>
  </si>
  <si>
    <t>A User can assign their existing interest over one or more assets to another User. Users can also make amendments to certain fields in one or more of their existing active registrations. Users may also sell their interest and record a notice of sale. The Business Rules will define which fields can be amended and whether the amendment of any field requires the consent of the debtor or whether a fee is payable.</t>
  </si>
  <si>
    <t>TR45,46,93,94</t>
  </si>
  <si>
    <t>Reg.5.3, 5.4, 5.9, 5.10, 5.11, 5.14</t>
  </si>
  <si>
    <t>065</t>
  </si>
  <si>
    <t>04.02.02</t>
  </si>
  <si>
    <t>A User can make bulk assignments, bulk sales or bulk amendments to all or a subset of their active registrations, including subordinating the rights/interests under those registrations to another registered User subject to Business Rules.</t>
  </si>
  <si>
    <t>TR 47</t>
  </si>
  <si>
    <t>Reg. 5.5, 5.6</t>
  </si>
  <si>
    <t>066</t>
  </si>
  <si>
    <t>04.02.03</t>
  </si>
  <si>
    <t>The User can commence and save an incomplete amendment and return to it at a later point in time to edit and/or complete it. Such ‘work in progress’ activities are to be accessible to the User from a function that is attached to their User Account.</t>
  </si>
  <si>
    <t>067</t>
  </si>
  <si>
    <t>04.02.04</t>
  </si>
  <si>
    <t>An amendment or assignment fee may be payable based on the Business Rules, and the User will not be able to submit the amendment request unless the fee has been paid, and where required, the owner or other party’s consent has been received.</t>
  </si>
  <si>
    <t>TR74,93</t>
  </si>
  <si>
    <t>068</t>
  </si>
  <si>
    <t>Added 2.5 - no number in the sheet</t>
  </si>
  <si>
    <t>04.02.05</t>
  </si>
  <si>
    <t>A printable registration amendment certificate or assignment certificate is auto generated and saved in the User’s Account. The certificate bears the date and time of registration in the Registrar’s jurisdiction as well as the User’s location. A copy of the registration amendment certificate is also sent electronically to the entity that provided consent to the amendment or the assignee of the interest. The User can print and/or send the registration certificate to themselves or other third parties.</t>
  </si>
  <si>
    <t>TR49,50,51,77</t>
  </si>
  <si>
    <t>070</t>
  </si>
  <si>
    <t>Discharge an international interest</t>
  </si>
  <si>
    <t>04.03.01</t>
  </si>
  <si>
    <t>Registrations are automatically discharged based on a set of Business Rules</t>
  </si>
  <si>
    <t>Reg 5.15</t>
  </si>
  <si>
    <t>071</t>
  </si>
  <si>
    <t>04.03.02</t>
  </si>
  <si>
    <t>A record of the registration and the time and date it was discharged is maintained and remains searchable as a discharged interest.</t>
  </si>
  <si>
    <t>TR 49,50,51</t>
  </si>
  <si>
    <t>072</t>
  </si>
  <si>
    <t>04.03.03</t>
  </si>
  <si>
    <t>A printable notification of the discharge is auto generated and electronically sent to the User and a copy of the notification is also sent to the debtor over which’s asset the registration existed.The discharge notification bears the date and time of registration in the Registrar’s jurisdiction as well as the User’s location.</t>
  </si>
  <si>
    <t>TR77</t>
  </si>
  <si>
    <t>073</t>
  </si>
  <si>
    <t>04.03.04</t>
  </si>
  <si>
    <t>Subject to a set of Business Rules, a user who owns the registration can change the status of their active registrations as ‘discharged’ at any point in time but cannot change the status of a ‘discharged’ registration to an ‘active’ registration.</t>
  </si>
  <si>
    <t>Reg. 5.15</t>
  </si>
  <si>
    <t>075</t>
  </si>
  <si>
    <t>F5: SEARCHING FOR INTERNATIONAL INTERESTS BY USERS</t>
  </si>
  <si>
    <t>F05 (no subheading)</t>
  </si>
  <si>
    <t>F05</t>
  </si>
  <si>
    <t>05.01.01</t>
  </si>
  <si>
    <t>A search can be performed by a Registered User or a Guest User</t>
  </si>
  <si>
    <t>TR 73</t>
  </si>
  <si>
    <t>Reg. 8</t>
  </si>
  <si>
    <t>076</t>
  </si>
  <si>
    <t>05.01.02</t>
  </si>
  <si>
    <t>The MAC Registry's search functionality is not to be case sensitive, unless otherwise provided for in the Business Rules.</t>
  </si>
  <si>
    <t>077</t>
  </si>
  <si>
    <t>05.01.03</t>
  </si>
  <si>
    <t>The MAC Registry's search functionalityis toallow the selection of multiple parameters,unless otherwise provided for in the Business Rules.</t>
  </si>
  <si>
    <t>078</t>
  </si>
  <si>
    <t>05.01.04</t>
  </si>
  <si>
    <t>The MAC Registry should be able to perform exact-match and close-match searches.</t>
  </si>
  <si>
    <t>079</t>
  </si>
  <si>
    <t>05.01.05</t>
  </si>
  <si>
    <t>Search resultsis toreturn matches in fields.</t>
  </si>
  <si>
    <t>080</t>
  </si>
  <si>
    <t>05.01.06</t>
  </si>
  <si>
    <t>The MAC Registry's search functionalityis toallow search results to be ordered based on attributes (e.g., most recent, most relevant).</t>
  </si>
  <si>
    <t>081</t>
  </si>
  <si>
    <t>05.01.07</t>
  </si>
  <si>
    <t>The fields required and displayed are adapted based on type of search being conducted.TherequiredfieldsaresetbytheBusiness Rules.</t>
  </si>
  <si>
    <t>Reg. 8.1-8.7</t>
  </si>
  <si>
    <t>082</t>
  </si>
  <si>
    <t>05.01.08</t>
  </si>
  <si>
    <t>A fee is payable for the search and the search is automatically executed upon receipt of the fee. The fee amount will depend on the type of search being performed.</t>
  </si>
  <si>
    <t>083</t>
  </si>
  <si>
    <t>05.01.09</t>
  </si>
  <si>
    <t>A printable search certificate is auto generated and saved in the User’s Account if the User is a registered user or is sent to the digital contact point of a Guest User. The certificate bears the date and time of search in the Registrar’s jurisdiction as well as the User’s location.</t>
  </si>
  <si>
    <t>Reg. 8.8</t>
  </si>
  <si>
    <t>085</t>
  </si>
  <si>
    <t>F6: AMENDMENT, REMOVAL AND REINSTATEMENT OF REGISTRATIONS BY REGISTRAR</t>
  </si>
  <si>
    <t>F06 (no subheading)</t>
  </si>
  <si>
    <t>F06</t>
  </si>
  <si>
    <t>06.01.01</t>
  </si>
  <si>
    <t>The Registrar can amend, remove or reinstate a registration when an interested party makes a successful amendment demand.</t>
  </si>
  <si>
    <t>Reg. 5.16</t>
  </si>
  <si>
    <t>086</t>
  </si>
  <si>
    <t>06.01.02</t>
  </si>
  <si>
    <t>A notification of the amendment/removal/reinstatement is auto generated and electronically sent to the owner of the registration and a copy of the notification is also sent to the owner of the asset over which the registration existed.</t>
  </si>
  <si>
    <t>Reg 5.16</t>
  </si>
  <si>
    <t>087</t>
  </si>
  <si>
    <t>06.01.03</t>
  </si>
  <si>
    <t>The public searchability of a record of the Registrar’s amendment/removal/reinstatement of a registration will be determined by the Business Rules. Where the record does not become a public searchable record, the event will still be captured in the audit logs and will be viewable and searchable by designated internal staff of the Registrar.</t>
  </si>
  <si>
    <t>Reg. 10</t>
  </si>
  <si>
    <t>089</t>
  </si>
  <si>
    <t>F7: COMPLAINTS AND REVIEWS</t>
  </si>
  <si>
    <t>F07 (no subheading)</t>
  </si>
  <si>
    <t>F07</t>
  </si>
  <si>
    <t>07.01.01</t>
  </si>
  <si>
    <t>The MAC Registry will include a form to enable the electronic submission of complaints, allegations of fraud, tip-offs, and other concerns by Users and create a case</t>
  </si>
  <si>
    <t>Reg. 9.1</t>
  </si>
  <si>
    <t>090</t>
  </si>
  <si>
    <t>07.01.02</t>
  </si>
  <si>
    <t>The MAC Registry will allow related complaints and reviews to be linked by a User.</t>
  </si>
  <si>
    <t>091</t>
  </si>
  <si>
    <t>07.01.03</t>
  </si>
  <si>
    <t>Users can upload documents (for example Microsoft Office, PDF, or JPEG) to a case (complaints/reviews/internal reviews).</t>
  </si>
  <si>
    <t>092</t>
  </si>
  <si>
    <t>07.01.04</t>
  </si>
  <si>
    <t>A User will receive an automated system notification when their form is received.</t>
  </si>
  <si>
    <t>093</t>
  </si>
  <si>
    <t>07.01.05</t>
  </si>
  <si>
    <t>The MAC Registry can manually record review requests and activities/outcomes related to those matters.</t>
  </si>
  <si>
    <t>094</t>
  </si>
  <si>
    <t>07.01.06</t>
  </si>
  <si>
    <t>The MAC Registry can collate and provide relevant information to the Registrar in respect of the complaint or review request. This information may include the Application, supporting information provided by the User, correspondence with the MAC Registry.</t>
  </si>
  <si>
    <t>095</t>
  </si>
  <si>
    <t>07.01.07</t>
  </si>
  <si>
    <t>Users are notified of the outcomes of case activities based on the Business Rules</t>
  </si>
  <si>
    <t>097</t>
  </si>
  <si>
    <t>F8: COMPLIANCE AND ENFORCEMENT</t>
  </si>
  <si>
    <t>F08 (no subheading)</t>
  </si>
  <si>
    <t>F08</t>
  </si>
  <si>
    <t>08.01.01</t>
  </si>
  <si>
    <t>Registrar Staff Users designated to conduct compliance activities will login to an authenticated environment.</t>
  </si>
  <si>
    <t>098</t>
  </si>
  <si>
    <t>08.01.02</t>
  </si>
  <si>
    <t>Compliance controls can be updated through Business Rules to reflect changes in the Registrar’s practices and policies.</t>
  </si>
  <si>
    <t>099</t>
  </si>
  <si>
    <t>08.01.03</t>
  </si>
  <si>
    <t>The MAC Registry is to have the capability to provide the Registrar a single view of all information about a User.</t>
  </si>
  <si>
    <t>100</t>
  </si>
  <si>
    <t>08.01.04</t>
  </si>
  <si>
    <t>The MAC Registry will have the functionality to search for Users, Representatives and/or Registrations that meet a set of characteristics specified by a Registrar Staff User. The search will be across the MAC Registry’s data holdings or a subset of data holdings.</t>
  </si>
  <si>
    <t>101</t>
  </si>
  <si>
    <t>08.01.05</t>
  </si>
  <si>
    <t>The MAC Registry includes a field that allows Registrar Staff Users with privileged access to suspend, cancel, or revoke a User Account or Registration.</t>
  </si>
  <si>
    <t>102</t>
  </si>
  <si>
    <t>08.01.06</t>
  </si>
  <si>
    <t>The MAC Registry will record and store historic compliance and complaints/reviews/fraud activities.</t>
  </si>
  <si>
    <t>104</t>
  </si>
  <si>
    <t>F9: REPORTING AND DATA ANALYTICS</t>
  </si>
  <si>
    <t>F09 (no subheading)</t>
  </si>
  <si>
    <t>F09</t>
  </si>
  <si>
    <t>09.01.01</t>
  </si>
  <si>
    <t>The MAC Registry allows Registrar Staff Users to generate user defined reports on all data fields.</t>
  </si>
  <si>
    <t>TR 84,98</t>
  </si>
  <si>
    <t>Reg. 10,11,12</t>
  </si>
  <si>
    <t>105</t>
  </si>
  <si>
    <t>09.01.02</t>
  </si>
  <si>
    <t>The MAC Registry can generate reports for a specified point in time or over a defined period.</t>
  </si>
  <si>
    <t>TR49,50,51,98</t>
  </si>
  <si>
    <t>106</t>
  </si>
  <si>
    <t>09.01.03</t>
  </si>
  <si>
    <t>The MAC Registry is to be able to auto-generate specified reports at specified times.</t>
  </si>
  <si>
    <t>TR 98</t>
  </si>
  <si>
    <t>107</t>
  </si>
  <si>
    <t>09.01.04</t>
  </si>
  <si>
    <t>The MAC Registry is to be able to capture and maintain metadata e.g., field definitions.</t>
  </si>
  <si>
    <t>108</t>
  </si>
  <si>
    <t>09.01.05</t>
  </si>
  <si>
    <t>The MAC Registry is to allow the Registrar to link and integrate MAC Registry data with data from the Registrar’s other business systems (e.g., financial management system, customer relationship management system, etc).</t>
  </si>
  <si>
    <t>109</t>
  </si>
  <si>
    <t>09.01.06</t>
  </si>
  <si>
    <t>The MAC Registry is to allow Registrar Staff Users to access a library of standard reports and queries in the MAC Registry.</t>
  </si>
  <si>
    <t>110</t>
  </si>
  <si>
    <t>09.01.07</t>
  </si>
  <si>
    <t>The MAC Registry is to allow Registrar Staff Users to run automated data cleansing on data sets.</t>
  </si>
  <si>
    <t>112</t>
  </si>
  <si>
    <t>F10: QUALITY ASSURANCE &amp; FRAUD CONTROL</t>
  </si>
  <si>
    <t>F10 (no subheading)</t>
  </si>
  <si>
    <t>F10</t>
  </si>
  <si>
    <t>10.01.01</t>
  </si>
  <si>
    <t>The MAC Registry is to allow transactions to be selected for audit by designated Registrar Staff Users. This is to include selection of specific cases, selection of a random subset of cases or selection of a subset of cases based on adjustable parameters.</t>
  </si>
  <si>
    <t>113</t>
  </si>
  <si>
    <t>10.01.02</t>
  </si>
  <si>
    <t>The MAC Registry is to have the ability to search for Users/transactions that meet a set of characteristics specified by a Registrar Staff User. The Users/Applications search will be across the MAC Registry’s data holdings and where required, utilise MAC Registry APIs (Application Program Interfaces) to search and retrieve Users/Application information from the Registrar’s other business system such as a CRM (Customer Relationship Management) or a Financial Management System.</t>
  </si>
  <si>
    <t>TR85</t>
  </si>
  <si>
    <t>114</t>
  </si>
  <si>
    <t>10.01.03</t>
  </si>
  <si>
    <t>The MAC Registry will provide the capability to examine and audit every interaction with the MAC Registry (i.e., every step of every transaction or interaction with the MAC Registry will be collected including information and material previously entered and deleted by Users).</t>
  </si>
  <si>
    <t>TR95</t>
  </si>
  <si>
    <t>117</t>
  </si>
  <si>
    <t>F11: ENABLERS</t>
  </si>
  <si>
    <t>Registrar’s workflow processing / workload management </t>
  </si>
  <si>
    <t>F11</t>
  </si>
  <si>
    <t>11.01.01</t>
  </si>
  <si>
    <t>The MAC Registry is to ensure the internal workflow for Registrar Staff Users functions according to Business Rules.</t>
  </si>
  <si>
    <t>118</t>
  </si>
  <si>
    <t>11.01.02</t>
  </si>
  <si>
    <t>The MAC Registry is to provide workflow management for all functions necessary to manually register an account, perform a search, create/amend/remove a security interest including capability for preview of any letters/correspondence generated as part of the workflow.</t>
  </si>
  <si>
    <t>119</t>
  </si>
  <si>
    <t>11.01.03</t>
  </si>
  <si>
    <t>The MAC Registry is to allow authorised Registrar Staff Users to update the Registrar’s organisation structure, delegation rules, responsibilities, and tasks assignment.</t>
  </si>
  <si>
    <t>120</t>
  </si>
  <si>
    <t>11.01.04</t>
  </si>
  <si>
    <t>Designated Registrar Staff Users can check that jobs are actively progressing through the defined processing workflow and have not become stalled, lost, or incorrectly work flowed.</t>
  </si>
  <si>
    <t>122</t>
  </si>
  <si>
    <t>System updates</t>
  </si>
  <si>
    <t>11.02.01</t>
  </si>
  <si>
    <t>The MAC Registry will allow for parameters to be amended and adjusted to accommodate practice, policy, and legislative changes.</t>
  </si>
  <si>
    <t>TR 86</t>
  </si>
  <si>
    <t>123</t>
  </si>
  <si>
    <t>11.02.02</t>
  </si>
  <si>
    <t>The MAC Registry will be able to notify Users of upcoming MAC Registry updates including any proposed system outages.</t>
  </si>
  <si>
    <t>Reg. 3.4</t>
  </si>
  <si>
    <t>124</t>
  </si>
  <si>
    <t>11.02.03</t>
  </si>
  <si>
    <t>The MAC Registry is to ensure access and standard functionalities are not interrupted when the system updates are being tested.</t>
  </si>
  <si>
    <t>TR65,86</t>
  </si>
  <si>
    <t>125</t>
  </si>
  <si>
    <t>11.02.04</t>
  </si>
  <si>
    <t>The MAC Registry is to have the ability to be reflected in a testing environment including population of appropriate sample data.</t>
  </si>
  <si>
    <t>127</t>
  </si>
  <si>
    <t>Forms capability</t>
  </si>
  <si>
    <t>11.03.01</t>
  </si>
  <si>
    <t>The MAC Registry is to allow online forms to include mandatory fields.</t>
  </si>
  <si>
    <t>TR 34</t>
  </si>
  <si>
    <t>128</t>
  </si>
  <si>
    <t>11.03.02</t>
  </si>
  <si>
    <t>The MAC Registry is to allow online forms to include validation elements (e.g., address look-up, case sensitivity, location lists and drop-down boxes, inconsistent data within/between data fields).</t>
  </si>
  <si>
    <t>TR34</t>
  </si>
  <si>
    <t>129</t>
  </si>
  <si>
    <t>11.03.03</t>
  </si>
  <si>
    <t>The MAC Registry is to enable online forms to be easily configured by Registrar Staff Users without the need for specialised development.</t>
  </si>
  <si>
    <t>130</t>
  </si>
  <si>
    <t>11.03.04</t>
  </si>
  <si>
    <t>The MAC Registry is to support the pre-population of online forms with relevant existing system data.</t>
  </si>
  <si>
    <t>131</t>
  </si>
  <si>
    <t>11.03.05</t>
  </si>
  <si>
    <t>The MAC Registry is to be able to tailor the experience for Users of forms (i.e., only showing information or questions relevant to the application being submitted).</t>
  </si>
  <si>
    <t>132</t>
  </si>
  <si>
    <t>11.03.06</t>
  </si>
  <si>
    <t>The MAC Registry is to ensure the provision of forms is compliant with the World Wide Web Consortiums' (W3C) Web Content Accessibility Guidelines (WCAG) 2.0 at the AA level of conformation.</t>
  </si>
  <si>
    <t>TR32</t>
  </si>
  <si>
    <t>134</t>
  </si>
  <si>
    <t>Records management</t>
  </si>
  <si>
    <t>11.04.01</t>
  </si>
  <si>
    <t>The MAC Registry is to enable the implementation of a records management and archiving strategy that is approved by the Registrar and is in accordance with the data and policy of the jurisdiction from which the registry operates.</t>
  </si>
  <si>
    <t>TR 69</t>
  </si>
  <si>
    <t>135</t>
  </si>
  <si>
    <t>11.04.02</t>
  </si>
  <si>
    <t>The MAC Registry is to allow integration with the Registrar’s document and records management systems (if a separate system exists).</t>
  </si>
  <si>
    <t>137</t>
  </si>
  <si>
    <t>Rules based engine</t>
  </si>
  <si>
    <t>11.05.01</t>
  </si>
  <si>
    <t>The MAC Registry allows designated Registrar Staff Users to adjust Business Rules which affect automated processing (in accordance with the Registrar’s established processes and necessary authorisation from the Supervisory Authority).</t>
  </si>
  <si>
    <t>TR89</t>
  </si>
  <si>
    <t>138</t>
  </si>
  <si>
    <t>11.05.02</t>
  </si>
  <si>
    <t>The MAC Registry is to keep records of all changes made to the Business Rules, including who undertook the change and the date and time it was made.</t>
  </si>
  <si>
    <t>TR 89</t>
  </si>
  <si>
    <t>139</t>
  </si>
  <si>
    <t>11.05.03</t>
  </si>
  <si>
    <t>The MAC Registry is to enable approval-based rules for promotion of Business Rules from testing to production.</t>
  </si>
  <si>
    <t>141</t>
  </si>
  <si>
    <t>Correspondence</t>
  </si>
  <si>
    <t>11.06.01</t>
  </si>
  <si>
    <t>The MAC Registry is to either automatically send correspondence to a User or present the correspondence to relevant Registrar Staff Users for review, in accordance with Business Rules determined by the Registrar.</t>
  </si>
  <si>
    <t>142</t>
  </si>
  <si>
    <t>11.06.02</t>
  </si>
  <si>
    <t>The MAC Registry is to allow Registrar Staff Users to edit the content of correspondence presented to them for review and prior to being sent (and record any changes and their justification).</t>
  </si>
  <si>
    <t>143</t>
  </si>
  <si>
    <t>11.06.03</t>
  </si>
  <si>
    <t>The MAC Registry is to keep an audit record of when a Registrar Staff User edits the content of correspondence and what has been changed.</t>
  </si>
  <si>
    <t>144</t>
  </si>
  <si>
    <t>11.06.04</t>
  </si>
  <si>
    <t>The MAC Registry is to send correspondence to a User to their MAC Registry Account.</t>
  </si>
  <si>
    <t>145</t>
  </si>
  <si>
    <t>11.06.05</t>
  </si>
  <si>
    <t>The MAC Registry is to send notification of correspondence to a User through their preferred digital communication channel(s).</t>
  </si>
  <si>
    <t>NFR</t>
  </si>
  <si>
    <t>Scalability</t>
  </si>
  <si>
    <t>The MAC Registry is to scale elastically in response to demand and remain functional and available to Users regardless of dynamic changes in transaction volume, batch and background, number of Users.</t>
  </si>
  <si>
    <t>TR 61</t>
  </si>
  <si>
    <t>Availability and Reliability</t>
  </si>
  <si>
    <t>TR 49,87,98 </t>
  </si>
  <si>
    <t>Efficiency</t>
  </si>
  <si>
    <t>REQ REFERENCE</t>
  </si>
  <si>
    <t xml:space="preserve">The MAC Registry is to provide adequate response times for all Users. The MAC Registry is to be designed, developed, and deployed in such a manner that response times are always achieved, including during peak periods of User activity (for example higher demand due to trade and seasonal cycles).  [Guidance to Tenderers: Proposals should include the minimum system response time for 90% of transactions. Additionally, users are to be able to access key Components of the MAC Registry where there is limited internet connectivity or mobile telecommunications coverage. For example, providing the ability to access registration services through a basic HTML view even if more sophisticated services such as chatbots are not viable.] </t>
  </si>
  <si>
    <r>
      <t>TR 87,95</t>
    </r>
    <r>
      <rPr>
        <sz val="9"/>
        <color rgb="FF000000"/>
        <rFont val="Verdana"/>
        <family val="2"/>
      </rPr>
      <t> </t>
    </r>
  </si>
  <si>
    <t xml:space="preserve">NFR </t>
  </si>
  <si>
    <t>Data Governance &amp; Ownership</t>
  </si>
  <si>
    <t xml:space="preserve">The MAC Registry is to be designed and built according to the data governance requirements of the jurisdiction in which the Registrar is based. Subject to the requirements of the Registrar’s jurisdiction, the Supervisory Authority who may be based in a different jurisdiction will retain all rights, title, and interest in data inputted by Users into the MAC Registry or created by the MAC Registry.  [Guidance to Tenderers: The MAC Registry should be built so that it can support a change in jurisdiction of the hosting Registrar and/or changes in data governance policies in the jurisdiction of the incumbent hosting Registrar.  The Successful Tenderer is to ensure all rights, title and interest in data collected, created, or modified by the MAC Registry, including data inputted by Users into the MAC Registry, is retained by, or assigned to the MAC Registry Supervisory Authority. It is also to ensure that all data governance policies are aligned with widely applicable standards of data protection and privacy]. </t>
  </si>
  <si>
    <r>
      <t>TR 71,84,90,91</t>
    </r>
    <r>
      <rPr>
        <sz val="9"/>
        <color rgb="FF000000"/>
        <rFont val="Verdana"/>
        <family val="2"/>
      </rPr>
      <t> </t>
    </r>
  </si>
  <si>
    <t>Compatibility</t>
  </si>
  <si>
    <t>The MAC Registry is to support continual operations by being available and functioning with minimal downtime. [Guidance to Tenderers: As a baseline expectation the MAC Registry can expect to support most Use Cases to 99% uptime for Users, excluding scheduled downtime and to have to have no more than 12 scheduled outages in a year, which last no longer than 18 hours in total. The MAC Registry is to monitor its performance and health and should have the ability to rectify issues with the operation of itself with little or no human intervention.  The MAC Registry should have comprehensive event management plan which addresses the entire event lifecycle (including event occurrence, event notification, event detection, event logging, event filtering and correlation), and event response.]</t>
  </si>
  <si>
    <t xml:space="preserve">The MAC Registry is to support a seamless User experience. [Guidance to Tenderers: The MAC Registry is to function for Users across a range of operating systems and devices (including laptops, personal computers, and mobile devices such as cell phones and tablets).]  </t>
  </si>
  <si>
    <r>
      <t>TR 81,82,96,97</t>
    </r>
    <r>
      <rPr>
        <sz val="9"/>
        <color rgb="FF000000"/>
        <rFont val="Verdana"/>
        <family val="2"/>
      </rPr>
      <t> </t>
    </r>
  </si>
  <si>
    <t>Accessibility</t>
  </si>
  <si>
    <t xml:space="preserve">The MAC Registry is to be compliant with the Web Content Accessibility Guidelines (WCAG).  [Guidance to Tenderers: As a baseline expectation the MAC Registry is to be compliant with or exceed the minimum Web Content Accessibility Guidelines (WCAG) Level 2.0.  It can expect to operate across a range of internet browsers on devices to ensure that the browsers used by at least 97 per cent (in aggregate) of potential Users and Users in key locations are supported at any given point in time.  In the event a new major version of the WCAG is released, is to at a minimum be compliant with the major version released immediately prior to the latest major version.] </t>
  </si>
  <si>
    <r>
      <t>TR 80,81,82,97</t>
    </r>
    <r>
      <rPr>
        <sz val="9"/>
        <color rgb="FF000000"/>
        <rFont val="Verdana"/>
        <family val="2"/>
      </rPr>
      <t> </t>
    </r>
  </si>
  <si>
    <t>Security Controls, Security Architecture and Compliance</t>
  </si>
  <si>
    <r>
      <t>TR 66,67,68,69,76,78,80,84,85,90,91,99</t>
    </r>
    <r>
      <rPr>
        <sz val="9"/>
        <color rgb="FF000000"/>
        <rFont val="Verdana"/>
        <family val="2"/>
      </rPr>
      <t> </t>
    </r>
  </si>
  <si>
    <t>Branding</t>
  </si>
  <si>
    <t xml:space="preserve">Externally (public facing) Components of the MAC Registry is to include relevant branding.  [Guidance to Tenderers: The MAC Registry should be able to adapt to any changes in branding requirements.] </t>
  </si>
  <si>
    <t>TR 70</t>
  </si>
  <si>
    <t>Access Security</t>
  </si>
  <si>
    <t>Access to the MAC Registry is to be restricted to authorised Users and the MAC Registry is to be required to ensure safeguards against deliberate, intrusive and/or unauthorised access from internal and external sources. </t>
  </si>
  <si>
    <r>
      <t>TR 66,67,68,85</t>
    </r>
    <r>
      <rPr>
        <sz val="9"/>
        <color rgb="FF000000"/>
        <rFont val="Verdana"/>
        <family val="2"/>
      </rPr>
      <t> </t>
    </r>
  </si>
  <si>
    <t>Audit of Operations</t>
  </si>
  <si>
    <t>NFR 10</t>
  </si>
  <si>
    <t>The MAC Registry is to be able to trace activities and provide information necessary for the Supervisory Authority to audit the MAC Registry’s operations.</t>
  </si>
  <si>
    <r>
      <t>TR 66,67,49,50,85,93,95,98</t>
    </r>
    <r>
      <rPr>
        <sz val="9"/>
        <color rgb="FF000000"/>
        <rFont val="Verdana"/>
        <family val="2"/>
      </rPr>
      <t> </t>
    </r>
  </si>
  <si>
    <t>Business Continuity</t>
  </si>
  <si>
    <t>NFR 11</t>
  </si>
  <si>
    <t>The MAC Registry is to support a disaster recovery and business continuity capability (in line with ISO22301:2019), such that if there is a disaster at the primary location, the MAC Registry can continue operations from a secondary site for business continuity purposes, with Business Continuity Plans maintained throughout the term of any Contract. </t>
  </si>
  <si>
    <r>
      <t>TR 65,68,84</t>
    </r>
    <r>
      <rPr>
        <sz val="9"/>
        <color rgb="FF000000"/>
        <rFont val="Verdana"/>
        <family val="2"/>
      </rPr>
      <t> </t>
    </r>
  </si>
  <si>
    <t>Disaster Recovery</t>
  </si>
  <si>
    <t>NFR 12</t>
  </si>
  <si>
    <t xml:space="preserve">The MAC Registry is to support a disaster recovery and business continuity capability, including a backup located in a different jurisdiction to the MAC Registry, consistent with the sovereignty requirements of the jurisdiction in which the Registrar is based.   [Guidance to Tenderers – As a baseline expectation the MAC Registry can expect to have a Recovery Time Objective (RTO) of less than 4 hours and a Recovery Point Objective (RPO) of less than 15 minutes for User-facing functionality.  RTO of less than 8 hours and a RPO of less than 15 minutes for the non-User facing functionality.] </t>
  </si>
  <si>
    <r>
      <t>TR 65,68,69,84</t>
    </r>
    <r>
      <rPr>
        <sz val="9"/>
        <color rgb="FF000000"/>
        <rFont val="Verdana"/>
        <family val="2"/>
      </rPr>
      <t> </t>
    </r>
  </si>
  <si>
    <t>Documentation</t>
  </si>
  <si>
    <t>NFR 13</t>
  </si>
  <si>
    <t>Documentation relating to the design and operation of the MAC Registry is to be available to the Supervisory Authority, with the Successful Tenderer to maintain documentation relating to the design and operation of the MAC Registry in its entirety and be able to provide it to the Supervisory Authority as requested. </t>
  </si>
  <si>
    <r>
      <t>TR 66,67,68</t>
    </r>
    <r>
      <rPr>
        <sz val="9"/>
        <color rgb="FF000000"/>
        <rFont val="Verdana"/>
        <family val="2"/>
      </rPr>
      <t> </t>
    </r>
  </si>
  <si>
    <t>Risk Management</t>
  </si>
  <si>
    <t>NFR 14</t>
  </si>
  <si>
    <r>
      <t>TR 66,67,68,84,85</t>
    </r>
    <r>
      <rPr>
        <sz val="9"/>
        <color rgb="FF000000"/>
        <rFont val="Verdana"/>
        <family val="2"/>
      </rPr>
      <t> </t>
    </r>
  </si>
  <si>
    <t>Incident Management</t>
  </si>
  <si>
    <t>NFR 15</t>
  </si>
  <si>
    <t>An Incident Management Strategy is to be implemented to ensure Incidents are resolved in a timely and efficient manner, with a comprehensive Incident Management Strategy for production Incidents (also referred to as defects).</t>
  </si>
  <si>
    <t>Technology Improvement &amp; Innovation</t>
  </si>
  <si>
    <t>NFR 16</t>
  </si>
  <si>
    <t>The MAC Registry is to support adoption of, over the term of the Contract, technological innovations that become available that could improve the way the MAC Registry achieves the outcomes and requirements specified. This could include, for example, changes that drive efficiency or improve the User experience. These innovations are over and above the upgrades required to ensure software deployed as part of the MAC Registry remains current. </t>
  </si>
  <si>
    <r>
      <t>TR 63,64,86,99,100</t>
    </r>
    <r>
      <rPr>
        <sz val="9"/>
        <color rgb="FF000000"/>
        <rFont val="Verdana"/>
        <family val="2"/>
      </rPr>
      <t> </t>
    </r>
  </si>
  <si>
    <t>Interfaces with oher systems</t>
  </si>
  <si>
    <t>NFR 17</t>
  </si>
  <si>
    <r>
      <t>TR 33,74,93,96,97,</t>
    </r>
    <r>
      <rPr>
        <sz val="9"/>
        <color rgb="FF000000"/>
        <rFont val="Verdana"/>
        <family val="2"/>
      </rPr>
      <t>  </t>
    </r>
  </si>
  <si>
    <t>NFR 01</t>
  </si>
  <si>
    <t>NFR 02</t>
  </si>
  <si>
    <t>NFR 03</t>
  </si>
  <si>
    <t>NFR 04</t>
  </si>
  <si>
    <t>NFR 05</t>
  </si>
  <si>
    <t>NFR 06</t>
  </si>
  <si>
    <t>NFR 07</t>
  </si>
  <si>
    <t>NFR 08</t>
  </si>
  <si>
    <t>NFR 09</t>
  </si>
  <si>
    <t>1460</t>
  </si>
  <si>
    <t>1461</t>
  </si>
  <si>
    <t>1462</t>
  </si>
  <si>
    <t>1463</t>
  </si>
  <si>
    <t>1464</t>
  </si>
  <si>
    <t>1465</t>
  </si>
  <si>
    <t>1466</t>
  </si>
  <si>
    <t>1467</t>
  </si>
  <si>
    <t>1468</t>
  </si>
  <si>
    <t>1469</t>
  </si>
  <si>
    <t>1470</t>
  </si>
  <si>
    <t>1471</t>
  </si>
  <si>
    <t>1472</t>
  </si>
  <si>
    <t>1473</t>
  </si>
  <si>
    <t>1474</t>
  </si>
  <si>
    <t>1475</t>
  </si>
  <si>
    <t>1476</t>
  </si>
  <si>
    <t>n.a.</t>
  </si>
  <si>
    <t xml:space="preserve">The MAC Registry is to support the management of interfaces through an Application Programming Interface (API) gateway, event messaging platform or other integration mechanisms.  [Guidance to Tenderers:  Interfaces with other systems could include: 
 - Client Management Systems 
 - Financial Management Systems 
 - Records Management Systems 
 - Reporting and Business Intelligence Management Systems 
 - Service Desk Management Systems 
 - Payment Gateways 
 - Business Registers of international jurisdictions 
 - Collateral Registries of international jurisdictions 
 - Identity Management Systems of international jurisdictions] </t>
  </si>
  <si>
    <t>The MAC Registry is to include a systematic and stringent approach to managing risk, as well as an ability to prevent and detect fraud.  [Guidance to Tenderers: The MAC Registry is to be managed in accordance with the Risk Management Standard ISO 31000:2018.  The response should describe: 
 - how the system design will identify, seek to prevent and manage risks 
 - the level of conformance to recognised standards for risk management. 
 - criteria for identifying and managing risks, including descriptions of likelihood and consequence criteria 
 - how risks will be categorised, and appropriate risk treatment strategies applied ]</t>
  </si>
  <si>
    <t xml:space="preserve">The MAC Registry is to support security controls and its security architecture is driven by sound risk assessments that reflect the value and sensitivity of the digital assets and data that are being protected, as well as the threats to the MAC Registry.   [Guidance to Tenderers:  The MAC Registry is to adhere to all relevant security policies, standards, and frameworks. It should be designed with an architecture that can adapt to future security policies, standards or frameworks that are enacted during the term of any Contract. This includes design: 
 - using risk and threat model driven design and in accordance with globally accepted frameworks and standards (for example NIST Cybersecurity Framework and relevant standards, and ISO27001:2013 certification) 
 - to defend against deliberate malicious actions and continue to function as intended in a trustworthy, dependable, and reliable manner in the event of deliberate attack or partial compromise.   
 - so that failure or inadequacy of preventative controls will be detected, and response controls are in place to detect and contain the impact of failure.   
 - to support defence-in-depth protection and layers of diverse security controls so that any one control failure will not result in a complete loss of security.   
 - to harden and have resilience in the face of deliberate attack including ability to resist and defend against elevated level motived nation state threat actors and trusted insiders.   
 - with mechanisms (audit, access logging) which enable Users to be held accountable for their actions.   
 - to support the use of contemporary cyber security practices such as security as code, compliance as code, SecDevOps and continuous posture management.  
 - to provide end-to-end security monitoring and provide secure security log feeds and security telemetry to the Registrar.   
 - to process payments securely, complying with the industry standard Payment Card Industry Data Security Standard (CI-DSS).] </t>
  </si>
  <si>
    <t>% total</t>
  </si>
  <si>
    <t>Rating</t>
  </si>
  <si>
    <t>Thresholds</t>
  </si>
  <si>
    <t>Mandatory requirements</t>
  </si>
  <si>
    <t>Important requirements</t>
  </si>
  <si>
    <t>Desirable requirements</t>
  </si>
  <si>
    <t>Criteria count</t>
  </si>
  <si>
    <t>Compliance score</t>
  </si>
  <si>
    <t>Self-assessment (editable)</t>
  </si>
  <si>
    <t>PASSWORD:</t>
  </si>
  <si>
    <t>unidroitmac-21</t>
  </si>
  <si>
    <t>01</t>
  </si>
  <si>
    <t>02</t>
  </si>
  <si>
    <t>03</t>
  </si>
  <si>
    <t>04</t>
  </si>
  <si>
    <t>05</t>
  </si>
  <si>
    <t>06</t>
  </si>
  <si>
    <t>07</t>
  </si>
  <si>
    <t>08</t>
  </si>
  <si>
    <t>09</t>
  </si>
  <si>
    <t>10</t>
  </si>
  <si>
    <t>11</t>
  </si>
  <si>
    <t>12</t>
  </si>
  <si>
    <t>13</t>
  </si>
  <si>
    <t>14</t>
  </si>
  <si>
    <t>15</t>
  </si>
  <si>
    <t>16</t>
  </si>
  <si>
    <t>17</t>
  </si>
  <si>
    <t>18</t>
  </si>
  <si>
    <t>19</t>
  </si>
  <si>
    <t>20</t>
  </si>
  <si>
    <t>21</t>
  </si>
  <si>
    <t>22</t>
  </si>
  <si>
    <t>23</t>
  </si>
  <si>
    <t>24</t>
  </si>
  <si>
    <t>25</t>
  </si>
  <si>
    <t>Unstrat</t>
  </si>
  <si>
    <t>Strat (showing % "Compliant")</t>
  </si>
  <si>
    <t>Relative importance</t>
  </si>
  <si>
    <t>Evaluation committee</t>
  </si>
  <si>
    <t>Requirement reference</t>
  </si>
  <si>
    <t>1.10</t>
  </si>
  <si>
    <t>1.11</t>
  </si>
  <si>
    <t>The MAC Registry is to support continual operations by being available and functioning with minimal downtime. [Guidance to Tenderers: As a baseline expectation the MAC Registry can expect to support most Use Cases to 99% uptime for Users, excluding scheduled downtime and to have to have no more than 12 scheduled outages in a year, which last no longer than 18 hours in total. The MAC Registry is to monitor its performance and health and should have the ability to rectify issues with the operation of itself with little or no human intervention. The MAC Registry should have comprehensive event management plan which addresses the entire event lifecycle (including event occurrence, event notification, event detection, event logging, event filtering and correlation), and event response.]</t>
  </si>
  <si>
    <t xml:space="preserve">The MAC Registry is to be designed and built according to the data governance requirements of the jurisdiction in which the Registrar is based. Subject to the requirements of the Registrar’s jurisdiction, the Supervisory Authority who may be based in a different jurisdiction will retain all rights, title, and interest in data inputted by Users into the MAC Registry or created by the MAC Registry. [Guidance to Tenderers: The MAC Registry should be built so that it can support a change in jurisdiction of the hosting Registrar and/or changes in data governance policies in the jurisdiction of the incumbent hosting Registrar. The Successful Tenderer is to ensure all rights, title and interest in data collected, created, or modified by the MAC Registry, including data inputted by Users into the MAC Registry, is retained by, or assigned to the MAC Registry Supervisory Authority. It is also to ensure that all data governance policies are aligned with widely applicable standards of data protection and privacy]. </t>
  </si>
  <si>
    <t xml:space="preserve">The MAC Registry is to support a seamless User experience. [Guidance to Tenderers: The MAC Registry is to function for Users across a range of operating systems and devices (including laptops, personal computers, and mobile devices such as cell phones and tablets).] </t>
  </si>
  <si>
    <t xml:space="preserve">The MAC Registry is to be compliant with the Web Content Accessibility Guidelines (WCAG).  [Guidance to Tenderers: As a baseline expectation the MAC Registry is to be compliant with or exceed the minimum Web Content Accessibility Guidelines (WCAG) Level 2.0. It can expect to operate across a range of internet browsers on devices to ensure that the browsers used by at least 97 per cent (in aggregate) of potential Users and Users in key locations are supported at any given point in time. In the event a new major version of the WCAG is released, is to at a minimum be compliant with the major version released immediately prior to the latest major version.] </t>
  </si>
  <si>
    <t xml:space="preserve">Externally (public facing) Components of the MAC Registry is to include relevant branding. [Guidance to Tenderers: The MAC Registry should be able to adapt to any changes in branding requirements.] </t>
  </si>
  <si>
    <t xml:space="preserve">The MAC Registry is to support a disaster recovery and business continuity capability, including a backup located in a different jurisdiction to the MAC Registry, consistent with the sovereignty requirements of the jurisdiction in which the Registrar is based.  [Guidance to Tenderers – As a baseline expectation the MAC Registry can expect to have a Recovery Time Objective (RTO) of less than 4 hours and a Recovery Point Objective (RPO) of less than 15 minutes for User-facing functionality. RTO of less than 8 hours and a RPO of less than 15 minutes for the non-User facing functionality.] </t>
  </si>
  <si>
    <t>The MAC Registry is to include a systematic and stringent approach to managing risk, as well as an ability to prevent and detect fraud. [Guidance to Tenderers: The MAC Registry is to be managed in accordance with the Risk Management Standard ISO 31000:2018. The response should describe: 
 - how the system design will identify, seek to prevent and manage risks 
 - the level of conformance to recognised standards for risk management. 
 - criteria for identifying and managing risks, including descriptions of likelihood and consequence criteria 
 - how risks will be categorised, and appropriate risk treatment strategies applied ]</t>
  </si>
  <si>
    <t xml:space="preserve">The MAC Registry is to support the management of interfaces through an Application Programming Interface (API) gateway, event messaging platform or other integration mechanisms. [Guidance to Tenderers: Interfaces with other systems could include: 
 - Client Management Systems 
 - Financial Management Systems 
 - Records Management Systems 
 - Reporting and Business Intelligence Management Systems 
 - Service Desk Management Systems 
 - Payment Gateways 
 - Business Registers of international jurisdictions 
 - Collateral Registries of international jurisdictions 
 - Identity Management Systems of international jurisdictions] </t>
  </si>
  <si>
    <t xml:space="preserve">The MAC Registry is to support security controls and its security architecture is driven by sound risk assessments that reflect the value and sensitivity of the digital assets and data that are being protected, as well as the threats to the MAC Registry.  [Guidance to Tenderers: The MAC Registry is to adhere to all relevant security policies, standards, and frameworks. It should be designed with an architecture that can adapt to future security policies, standards or frameworks that are enacted during the term of any Contract. This includes design: 
 - using risk and threat model driven design and in accordance with globally accepted frameworks and standards (for example NIST Cybersecurity Framework and relevant standards, and ISO27001:2013 certification) 
 - to defend against deliberate malicious actions and continue to function as intended in a trustworthy, dependable, and reliable manner in the event of deliberate attack or partial compromise. 
 - so that failure or inadequacy of preventative controls will be detected, and response controls are in place to detect and contain the impact of failure. 
 - to support defence-in-depth protection and layers of diverse security controls so that any one control failure will not result in a complete loss of security. 
 - to harden and have resilience in the face of deliberate attack including ability to resist and defend against elevated level motived nation state threat actors and trusted insiders. 
 - with mechanisms (audit, access logging) which enable Users to be held accountable for their actions. 
 - to support the use of contemporary cyber security practices such as security as code, compliance as code, SecDevOps and continuous posture management. 
 - to provide end-to-end security monitoring and provide secure security log feeds and security telemetry to the Registrar. 
 - to process payments securely, complying with the industry standard Payment Card Industry Data Security Standard (CI-DSS).] </t>
  </si>
  <si>
    <t>F2: INFORMATION MANAGEMENT AND USER SUPPORT </t>
  </si>
  <si>
    <t>F7: COMPLAINTS AND REVIEWS </t>
  </si>
  <si>
    <t>F8: COMPLIANCE AND ENFORCEMENT </t>
  </si>
  <si>
    <t>F9: REPORTING AND DATA ANALYTICS </t>
  </si>
  <si>
    <t>F10: QUALITY ASSURANCE &amp; FRAUD CONTROL </t>
  </si>
  <si>
    <t>F11: ENABLERS </t>
  </si>
  <si>
    <t>NFR: NON-FUNCTIONAL REQUIREMENTS</t>
  </si>
  <si>
    <t>04.01.10</t>
  </si>
  <si>
    <t>04.01.11</t>
  </si>
  <si>
    <r>
      <t> </t>
    </r>
    <r>
      <rPr>
        <b/>
        <sz val="9"/>
        <rFont val="Arial"/>
        <family val="2"/>
      </rPr>
      <t> </t>
    </r>
  </si>
  <si>
    <t>% "Compliant"</t>
  </si>
  <si>
    <t>Score calculation (max = 30):</t>
  </si>
  <si>
    <t>Score calculation</t>
  </si>
  <si>
    <t>Scoring method</t>
  </si>
  <si>
    <t>Compliance weighting</t>
  </si>
  <si>
    <t>Applicant (test)</t>
  </si>
  <si>
    <t>Unstrat - normal 30</t>
  </si>
  <si>
    <t>MAC registry requirements</t>
  </si>
  <si>
    <t>Respondent's self assessment (please select)</t>
  </si>
  <si>
    <t>Describe how you propse to meet this requirement</t>
  </si>
  <si>
    <t>Score calculation (score out of 30):</t>
  </si>
  <si>
    <t>A printable notification of the discharge is auto generated and electronically sent to the User and a copy of the notification is also sent to the debtor over which’s asset the registration existed. The discharge notification bears the date and time of registration in the Registrar’s jurisdiction as well as the User’s location.</t>
  </si>
  <si>
    <t>The MAC Registry's search functionalityis toallow the selection of multiple parameters, unless otherwise provided for in the Business Rules.</t>
  </si>
  <si>
    <t>The fields required and displayed are adapted based on type of search being conducted. The required fields are set by the Business Rules.</t>
  </si>
  <si>
    <t>TR 87,95 </t>
  </si>
  <si>
    <t>TR 71,84,90,91 </t>
  </si>
  <si>
    <t>TR 81,82,96,97 </t>
  </si>
  <si>
    <t>TR 80,81,82,97 </t>
  </si>
  <si>
    <t>TR 66,67,68,69,76,78,80,84,85,90,91,99 </t>
  </si>
  <si>
    <t>TR 66,67,68,85 </t>
  </si>
  <si>
    <t>TR 66,67,49,50,85,93,95,98 </t>
  </si>
  <si>
    <t>TR 65,68,84 </t>
  </si>
  <si>
    <t>TR 65,68,69,84 </t>
  </si>
  <si>
    <t>TR 66,67,68 </t>
  </si>
  <si>
    <t>TR 66,67,68,84,85 </t>
  </si>
  <si>
    <t>TR 63,64,86,99,100 </t>
  </si>
  <si>
    <t>TR 33,74,93,96,97,  </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</si>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</sst>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sz val="8"/>
      <color theme="1"/>
      <name val="Arial"/>
      <family val="2"/>
    </font>
    <font>
      <sz val="8"/>
      <name val="Calibri"/>
      <family val="2"/>
      <scheme val="minor"/>
    </font>
    <font>
      <b/>
      <sz val="8"/>
      <color theme="0"/>
      <name val="Arial"/>
      <family val="2"/>
    </font>
    <font>
      <sz val="11"/>
      <color theme="1"/>
      <name val="Calibri"/>
      <family val="2"/>
      <scheme val="minor"/>
    </font>
    <font>
      <sz val="9"/>
      <color rgb="FF000000"/>
      <name val="Verdana"/>
      <family val="2"/>
    </font>
    <font>
      <b/>
      <sz val="8"/>
      <color theme="1"/>
      <name val="Arial"/>
      <family val="2"/>
    </font>
    <font>
      <sz val="8"/>
      <color theme="1"/>
      <name val="Calibri"/>
      <family val="2"/>
      <scheme val="minor"/>
    </font>
    <font>
      <sz val="9"/>
      <color theme="1"/>
      <name val="Arial"/>
      <family val="2"/>
    </font>
    <font>
      <b/>
      <sz val="9"/>
      <color theme="1"/>
      <name val="Arial"/>
      <family val="2"/>
    </font>
    <font>
      <b/>
      <sz val="9"/>
      <name val="Arial"/>
      <family val="2"/>
    </font>
    <font>
      <b/>
      <sz val="12"/>
      <name val="Arial"/>
      <family val="2"/>
    </font>
    <font>
      <sz val="9"/>
      <name val="Arial"/>
      <family val="2"/>
    </font>
    <font>
      <u/>
      <sz val="9"/>
      <color rgb="FFD13438"/>
      <name val="Arial"/>
      <family val="2"/>
    </font>
    <font>
      <sz val="9"/>
      <color rgb="FF0070C0"/>
      <name val="Arial"/>
      <family val="2"/>
    </font>
    <font>
      <sz val="12"/>
      <name val="Arial"/>
      <family val="2"/>
    </font>
    <font>
      <sz val="11"/>
      <color theme="1"/>
      <name val="Arial"/>
      <family val="2"/>
    </font>
    <font>
      <sz val="9"/>
      <color rgb="FFC00000"/>
      <name val="Arial"/>
      <family val="2"/>
    </font>
  </fonts>
  <fills count="7">
    <fill>
      <patternFill patternType="none"/>
    </fill>
    <fill>
      <patternFill patternType="gray125"/>
    </fill>
    <fill>
      <patternFill patternType="solid">
        <fgColor rgb="FFF2F2F2"/>
        <bgColor indexed="64"/>
      </patternFill>
    </fill>
    <fill>
      <patternFill patternType="solid">
        <fgColor theme="3"/>
        <bgColor indexed="64"/>
      </patternFill>
    </fill>
    <fill>
      <patternFill patternType="solid">
        <fgColor rgb="FFCCFFCC"/>
        <bgColor indexed="64"/>
      </patternFill>
    </fill>
    <fill>
      <patternFill patternType="solid">
        <fgColor rgb="FFFFFFCC"/>
        <bgColor indexed="64"/>
      </patternFill>
    </fill>
    <fill>
      <patternFill patternType="solid">
        <fgColor theme="3" tint="0.79998168889431442"/>
        <bgColor indexed="64"/>
      </patternFill>
    </fill>
  </fills>
  <borders count="32">
    <border>
      <left/>
      <right/>
      <top/>
      <bottom/>
      <diagonal/>
    </border>
    <border>
      <left style="thin">
        <color rgb="FF000000"/>
      </left>
      <right/>
      <top/>
      <bottom/>
      <diagonal/>
    </border>
    <border>
      <left style="thin">
        <color rgb="FF000000"/>
      </left>
      <right style="thin">
        <color rgb="FF000000"/>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medium">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thin">
        <color rgb="FF000000"/>
      </left>
      <right/>
      <top style="thin">
        <color rgb="FF000000"/>
      </top>
      <bottom style="medium">
        <color rgb="FF000000"/>
      </bottom>
      <diagonal/>
    </border>
    <border>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right style="medium">
        <color rgb="FF000000"/>
      </right>
      <top style="thin">
        <color rgb="FF000000"/>
      </top>
      <bottom style="thin">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right style="thin">
        <color rgb="FF000000"/>
      </right>
      <top style="thin">
        <color rgb="FF000000"/>
      </top>
      <bottom style="medium">
        <color rgb="FF000000"/>
      </bottom>
      <diagonal/>
    </border>
    <border>
      <left style="medium">
        <color indexed="64"/>
      </left>
      <right/>
      <top style="medium">
        <color indexed="64"/>
      </top>
      <bottom style="thin">
        <color rgb="FF000000"/>
      </bottom>
      <diagonal/>
    </border>
    <border>
      <left/>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style="thin">
        <color rgb="FF000000"/>
      </right>
      <top/>
      <bottom style="thin">
        <color rgb="FF000000"/>
      </bottom>
      <diagonal/>
    </border>
    <border>
      <left style="thin">
        <color rgb="FF000000"/>
      </left>
      <right style="medium">
        <color indexed="64"/>
      </right>
      <top/>
      <bottom style="thin">
        <color rgb="FF000000"/>
      </bottom>
      <diagonal/>
    </border>
    <border>
      <left style="medium">
        <color indexed="64"/>
      </left>
      <right style="thin">
        <color rgb="FF000000"/>
      </right>
      <top/>
      <bottom style="medium">
        <color indexed="64"/>
      </bottom>
      <diagonal/>
    </border>
    <border>
      <left style="thin">
        <color rgb="FF000000"/>
      </left>
      <right style="thin">
        <color rgb="FF000000"/>
      </right>
      <top/>
      <bottom style="medium">
        <color indexed="64"/>
      </bottom>
      <diagonal/>
    </border>
    <border>
      <left style="thin">
        <color rgb="FF000000"/>
      </left>
      <right style="medium">
        <color indexed="64"/>
      </right>
      <top/>
      <bottom style="medium">
        <color indexed="64"/>
      </bottom>
      <diagonal/>
    </border>
    <border>
      <left/>
      <right style="medium">
        <color rgb="FF000000"/>
      </right>
      <top/>
      <bottom/>
      <diagonal/>
    </border>
    <border>
      <left/>
      <right/>
      <top style="thin">
        <color rgb="FF000000"/>
      </top>
      <bottom/>
      <diagonal/>
    </border>
    <border>
      <left/>
      <right style="medium">
        <color rgb="FF000000"/>
      </right>
      <top style="thin">
        <color rgb="FF000000"/>
      </top>
      <bottom/>
      <diagonal/>
    </border>
  </borders>
  <cellStyleXfs count="2">
    <xf numFmtId="0" fontId="0" fillId="0" borderId="0"/>
    <xf numFmtId="9" fontId="4" fillId="0" borderId="0" applyFont="0" applyFill="0" applyBorder="0" applyAlignment="0" applyProtection="0"/>
  </cellStyleXfs>
  <cellXfs count="105">
    <xf numFmtId="0" fontId="0" fillId="0" borderId="0" xfId="0"/>
    <xf numFmtId="0" fontId="0" fillId="0" borderId="0" xfId="0" applyAlignment="1">
      <alignment horizontal="left" vertical="top" wrapText="1"/>
    </xf>
    <xf numFmtId="0" fontId="1" fillId="0" borderId="0" xfId="0" applyFont="1" applyAlignment="1">
      <alignment horizontal="left" vertical="top"/>
    </xf>
    <xf numFmtId="0" fontId="0" fillId="0" borderId="0" xfId="0" applyAlignment="1">
      <alignment horizontal="left" vertical="top"/>
    </xf>
    <xf numFmtId="0" fontId="1" fillId="0" borderId="13" xfId="0" quotePrefix="1" applyFont="1" applyBorder="1" applyAlignment="1">
      <alignment horizontal="left" vertical="top"/>
    </xf>
    <xf numFmtId="2" fontId="1" fillId="0" borderId="13" xfId="0" applyNumberFormat="1" applyFont="1" applyBorder="1" applyAlignment="1">
      <alignment horizontal="left" vertical="top"/>
    </xf>
    <xf numFmtId="0" fontId="1" fillId="0" borderId="13" xfId="0" applyFont="1" applyBorder="1" applyAlignment="1">
      <alignment horizontal="left" vertical="top"/>
    </xf>
    <xf numFmtId="0" fontId="1" fillId="0" borderId="13" xfId="0" applyFont="1" applyBorder="1" applyAlignment="1">
      <alignment horizontal="left" vertical="top" wrapText="1"/>
    </xf>
    <xf numFmtId="2" fontId="1" fillId="0" borderId="13" xfId="0" quotePrefix="1" applyNumberFormat="1" applyFont="1" applyBorder="1" applyAlignment="1">
      <alignment horizontal="left" vertical="top"/>
    </xf>
    <xf numFmtId="0" fontId="1" fillId="0" borderId="0" xfId="0" applyFont="1" applyAlignment="1">
      <alignment horizontal="left" vertical="top" wrapText="1"/>
    </xf>
    <xf numFmtId="0" fontId="3" fillId="3" borderId="13" xfId="0" applyFont="1" applyFill="1" applyBorder="1" applyAlignment="1">
      <alignment horizontal="left" vertical="top" wrapText="1"/>
    </xf>
    <xf numFmtId="0" fontId="3" fillId="3" borderId="14" xfId="0" applyFont="1" applyFill="1" applyBorder="1" applyAlignment="1">
      <alignment horizontal="left" vertical="top" wrapText="1"/>
    </xf>
    <xf numFmtId="0" fontId="1" fillId="0" borderId="0" xfId="0" applyFont="1"/>
    <xf numFmtId="0" fontId="1" fillId="0" borderId="13" xfId="0" applyFont="1" applyBorder="1"/>
    <xf numFmtId="0" fontId="1" fillId="0" borderId="13" xfId="0" applyFont="1" applyBorder="1" applyAlignment="1">
      <alignment horizontal="right"/>
    </xf>
    <xf numFmtId="9" fontId="1" fillId="0" borderId="13" xfId="1" applyFont="1" applyBorder="1" applyAlignment="1">
      <alignment horizontal="right"/>
    </xf>
    <xf numFmtId="1" fontId="1" fillId="0" borderId="13" xfId="0" applyNumberFormat="1" applyFont="1" applyBorder="1"/>
    <xf numFmtId="0" fontId="1" fillId="0" borderId="13" xfId="0" applyFont="1" applyBorder="1" applyAlignment="1">
      <alignment horizontal="right" wrapText="1"/>
    </xf>
    <xf numFmtId="0" fontId="1" fillId="0" borderId="13" xfId="0" applyFont="1" applyBorder="1" applyAlignment="1">
      <alignment horizontal="left" wrapText="1"/>
    </xf>
    <xf numFmtId="0" fontId="6" fillId="0" borderId="0" xfId="0" applyFont="1"/>
    <xf numFmtId="0" fontId="1" fillId="4" borderId="13" xfId="0" applyFont="1" applyFill="1" applyBorder="1" applyProtection="1">
      <protection locked="0"/>
    </xf>
    <xf numFmtId="9" fontId="1" fillId="4" borderId="13" xfId="1" applyFont="1" applyFill="1" applyBorder="1" applyAlignment="1" applyProtection="1">
      <alignment horizontal="left"/>
      <protection locked="0"/>
    </xf>
    <xf numFmtId="0" fontId="1" fillId="4" borderId="13" xfId="0" applyFont="1" applyFill="1" applyBorder="1" applyAlignment="1" applyProtection="1">
      <alignment horizontal="right"/>
      <protection locked="0"/>
    </xf>
    <xf numFmtId="0" fontId="7" fillId="0" borderId="0" xfId="0" applyFont="1"/>
    <xf numFmtId="0" fontId="8" fillId="0" borderId="0" xfId="0" applyFont="1"/>
    <xf numFmtId="0" fontId="8" fillId="0" borderId="13" xfId="0" applyFont="1" applyBorder="1"/>
    <xf numFmtId="0" fontId="1" fillId="4" borderId="13" xfId="0" applyFont="1" applyFill="1" applyBorder="1" applyAlignment="1" applyProtection="1">
      <alignment horizontal="center" vertical="center" wrapText="1"/>
      <protection locked="0"/>
    </xf>
    <xf numFmtId="0" fontId="8" fillId="4" borderId="15" xfId="0" applyFont="1" applyFill="1" applyBorder="1" applyAlignment="1" applyProtection="1">
      <alignment horizontal="center" vertical="center" wrapText="1"/>
      <protection locked="0"/>
    </xf>
    <xf numFmtId="0" fontId="1" fillId="0" borderId="13" xfId="0" applyFont="1" applyBorder="1" applyAlignment="1">
      <alignment wrapText="1"/>
    </xf>
    <xf numFmtId="0" fontId="6" fillId="0" borderId="13" xfId="0" applyFont="1" applyBorder="1" applyAlignment="1">
      <alignment horizontal="center" vertical="center" wrapText="1"/>
    </xf>
    <xf numFmtId="0" fontId="6" fillId="0" borderId="13" xfId="0" applyFont="1" applyBorder="1" applyAlignment="1">
      <alignment horizontal="center" vertical="center"/>
    </xf>
    <xf numFmtId="0" fontId="1" fillId="4" borderId="13" xfId="0" applyFont="1" applyFill="1" applyBorder="1" applyAlignment="1" applyProtection="1">
      <alignment horizontal="center" vertical="center"/>
      <protection locked="0"/>
    </xf>
    <xf numFmtId="1" fontId="6" fillId="5" borderId="15" xfId="0" applyNumberFormat="1" applyFont="1" applyFill="1" applyBorder="1" applyAlignment="1">
      <alignment horizontal="center"/>
    </xf>
    <xf numFmtId="0" fontId="6" fillId="5" borderId="15" xfId="0" quotePrefix="1" applyFont="1" applyFill="1" applyBorder="1" applyAlignment="1">
      <alignment horizontal="center"/>
    </xf>
    <xf numFmtId="9" fontId="8" fillId="0" borderId="13" xfId="1" applyNumberFormat="1" applyFont="1" applyBorder="1"/>
    <xf numFmtId="0" fontId="0" fillId="0" borderId="0" xfId="0" applyProtection="1"/>
    <xf numFmtId="0" fontId="10" fillId="0" borderId="3" xfId="0" applyFont="1" applyBorder="1" applyAlignment="1" applyProtection="1">
      <alignment horizontal="left" vertical="center"/>
    </xf>
    <xf numFmtId="0" fontId="10" fillId="0" borderId="3" xfId="0" applyFont="1" applyBorder="1" applyAlignment="1" applyProtection="1">
      <alignment horizontal="center" vertical="center"/>
    </xf>
    <xf numFmtId="0" fontId="12" fillId="0" borderId="2" xfId="0" applyFont="1" applyBorder="1" applyAlignment="1" applyProtection="1">
      <alignment horizontal="center" vertical="center" wrapText="1"/>
    </xf>
    <xf numFmtId="0" fontId="12" fillId="0" borderId="2" xfId="0" applyFont="1" applyBorder="1" applyAlignment="1" applyProtection="1">
      <alignment horizontal="left" vertical="center" wrapText="1"/>
    </xf>
    <xf numFmtId="0" fontId="13" fillId="0" borderId="2" xfId="0" applyFont="1" applyBorder="1" applyAlignment="1" applyProtection="1">
      <alignment horizontal="center" vertical="center" wrapText="1"/>
    </xf>
    <xf numFmtId="0" fontId="14" fillId="0" borderId="2" xfId="0" applyFont="1" applyBorder="1" applyAlignment="1" applyProtection="1">
      <alignment horizontal="center" vertical="center" wrapText="1"/>
    </xf>
    <xf numFmtId="0" fontId="12" fillId="0" borderId="3" xfId="0" applyFont="1" applyBorder="1" applyAlignment="1" applyProtection="1">
      <alignment horizontal="center" vertical="center"/>
    </xf>
    <xf numFmtId="0" fontId="16" fillId="0" borderId="3" xfId="0" applyFont="1" applyBorder="1" applyAlignment="1" applyProtection="1">
      <alignment horizontal="center" vertical="center"/>
    </xf>
    <xf numFmtId="0" fontId="12" fillId="0" borderId="3" xfId="0" applyFont="1" applyBorder="1" applyAlignment="1" applyProtection="1">
      <alignment horizontal="left" vertical="center"/>
    </xf>
    <xf numFmtId="0" fontId="10" fillId="0" borderId="7" xfId="0" applyFont="1" applyBorder="1" applyAlignment="1" applyProtection="1">
      <alignment horizontal="center" vertical="center"/>
    </xf>
    <xf numFmtId="0" fontId="12" fillId="0" borderId="5" xfId="0" applyFont="1" applyBorder="1" applyAlignment="1" applyProtection="1">
      <alignment horizontal="center" vertical="center" wrapText="1"/>
    </xf>
    <xf numFmtId="0" fontId="12" fillId="0" borderId="5" xfId="0" applyFont="1" applyBorder="1" applyAlignment="1" applyProtection="1">
      <alignment horizontal="left" vertical="center" wrapText="1"/>
    </xf>
    <xf numFmtId="0" fontId="13" fillId="0" borderId="5" xfId="0" applyFont="1" applyBorder="1" applyAlignment="1" applyProtection="1">
      <alignment horizontal="center" vertical="center" wrapText="1"/>
    </xf>
    <xf numFmtId="0" fontId="14" fillId="0" borderId="5" xfId="0" applyFont="1" applyBorder="1" applyAlignment="1" applyProtection="1">
      <alignment horizontal="center" vertical="center" wrapText="1"/>
    </xf>
    <xf numFmtId="0" fontId="12" fillId="0" borderId="2" xfId="0" quotePrefix="1" applyFont="1" applyBorder="1" applyAlignment="1" applyProtection="1">
      <alignment horizontal="center" vertical="center" wrapText="1"/>
    </xf>
    <xf numFmtId="0" fontId="12" fillId="0" borderId="2" xfId="0" applyFont="1" applyBorder="1" applyAlignment="1" applyProtection="1">
      <alignment horizontal="center" vertical="center"/>
    </xf>
    <xf numFmtId="0" fontId="16" fillId="0" borderId="3" xfId="0" applyFont="1" applyBorder="1" applyAlignment="1" applyProtection="1">
      <alignment horizontal="left" vertical="center"/>
    </xf>
    <xf numFmtId="0" fontId="17" fillId="0" borderId="2" xfId="0" applyFont="1" applyBorder="1" applyAlignment="1" applyProtection="1">
      <alignment horizontal="center" vertical="center" wrapText="1"/>
    </xf>
    <xf numFmtId="0" fontId="10" fillId="0" borderId="24" xfId="0" applyFont="1" applyBorder="1" applyAlignment="1" applyProtection="1">
      <alignment horizontal="center" vertical="center" wrapText="1"/>
    </xf>
    <xf numFmtId="0" fontId="12" fillId="0" borderId="6" xfId="0" applyFont="1" applyBorder="1" applyAlignment="1" applyProtection="1">
      <alignment horizontal="center" vertical="center" wrapText="1"/>
    </xf>
    <xf numFmtId="0" fontId="12" fillId="0" borderId="6" xfId="0" applyFont="1" applyBorder="1" applyAlignment="1" applyProtection="1">
      <alignment horizontal="left" vertical="center" wrapText="1"/>
    </xf>
    <xf numFmtId="0" fontId="10" fillId="0" borderId="26" xfId="0" applyFont="1" applyBorder="1" applyAlignment="1" applyProtection="1">
      <alignment horizontal="center" vertical="center" wrapText="1"/>
    </xf>
    <xf numFmtId="0" fontId="12" fillId="0" borderId="27" xfId="0" applyFont="1" applyBorder="1" applyAlignment="1" applyProtection="1">
      <alignment horizontal="center" vertical="center" wrapText="1"/>
    </xf>
    <xf numFmtId="0" fontId="12" fillId="0" borderId="27" xfId="0" applyFont="1" applyBorder="1" applyAlignment="1" applyProtection="1">
      <alignment horizontal="left" vertical="center" wrapText="1"/>
    </xf>
    <xf numFmtId="0" fontId="16" fillId="0" borderId="0" xfId="0" applyFont="1" applyAlignment="1" applyProtection="1">
      <alignment horizontal="center" vertical="center"/>
    </xf>
    <xf numFmtId="0" fontId="16" fillId="0" borderId="0" xfId="0" applyFont="1" applyAlignment="1" applyProtection="1">
      <alignment horizontal="left" vertical="top" wrapText="1"/>
    </xf>
    <xf numFmtId="0" fontId="10" fillId="6" borderId="5" xfId="0" applyFont="1" applyFill="1" applyBorder="1" applyAlignment="1" applyProtection="1">
      <alignment horizontal="left" vertical="center" wrapText="1"/>
    </xf>
    <xf numFmtId="0" fontId="15" fillId="0" borderId="2" xfId="0" applyFont="1" applyBorder="1" applyAlignment="1" applyProtection="1">
      <alignment horizontal="center" vertical="center" wrapText="1"/>
      <protection locked="0"/>
    </xf>
    <xf numFmtId="0" fontId="12" fillId="0" borderId="4" xfId="0" applyFont="1" applyBorder="1" applyAlignment="1" applyProtection="1">
      <alignment horizontal="center" vertical="center" wrapText="1"/>
      <protection locked="0"/>
    </xf>
    <xf numFmtId="0" fontId="15" fillId="0" borderId="2" xfId="0" applyFont="1" applyBorder="1" applyAlignment="1" applyProtection="1">
      <alignment horizontal="left" vertical="center" wrapText="1"/>
      <protection locked="0"/>
    </xf>
    <xf numFmtId="0" fontId="12" fillId="0" borderId="4" xfId="0" applyFont="1" applyBorder="1" applyAlignment="1" applyProtection="1">
      <alignment horizontal="left" vertical="center" wrapText="1"/>
      <protection locked="0"/>
    </xf>
    <xf numFmtId="0" fontId="15" fillId="0" borderId="5" xfId="0" applyFont="1" applyBorder="1" applyAlignment="1" applyProtection="1">
      <alignment horizontal="left" vertical="center" wrapText="1"/>
      <protection locked="0"/>
    </xf>
    <xf numFmtId="0" fontId="12" fillId="0" borderId="8" xfId="0" applyFont="1" applyBorder="1" applyAlignment="1" applyProtection="1">
      <alignment horizontal="left" vertical="center" wrapText="1"/>
      <protection locked="0"/>
    </xf>
    <xf numFmtId="0" fontId="15" fillId="0" borderId="6" xfId="0" applyFont="1" applyBorder="1" applyAlignment="1" applyProtection="1">
      <alignment horizontal="left" vertical="center" wrapText="1"/>
      <protection locked="0"/>
    </xf>
    <xf numFmtId="0" fontId="12" fillId="0" borderId="25" xfId="0" applyFont="1" applyBorder="1" applyAlignment="1" applyProtection="1">
      <alignment horizontal="left" vertical="center" wrapText="1"/>
      <protection locked="0"/>
    </xf>
    <xf numFmtId="0" fontId="15" fillId="0" borderId="27" xfId="0" applyFont="1" applyBorder="1" applyAlignment="1" applyProtection="1">
      <alignment horizontal="left" vertical="center" wrapText="1"/>
      <protection locked="0"/>
    </xf>
    <xf numFmtId="0" fontId="12" fillId="0" borderId="28" xfId="0" applyFont="1" applyBorder="1" applyAlignment="1" applyProtection="1">
      <alignment horizontal="left" vertical="center" wrapText="1"/>
      <protection locked="0"/>
    </xf>
    <xf numFmtId="0" fontId="9" fillId="0" borderId="13" xfId="0" applyFont="1" applyBorder="1" applyAlignment="1" applyProtection="1">
      <alignment horizontal="center" vertical="top" wrapText="1"/>
      <protection locked="0"/>
    </xf>
    <xf numFmtId="0" fontId="1" fillId="0" borderId="13" xfId="0" quotePrefix="1" applyFont="1" applyFill="1" applyBorder="1" applyAlignment="1">
      <alignment horizontal="center" vertical="center"/>
    </xf>
    <xf numFmtId="0" fontId="6" fillId="0" borderId="0" xfId="0" applyFont="1" applyBorder="1" applyAlignment="1">
      <alignment horizontal="center" vertical="center"/>
    </xf>
    <xf numFmtId="0" fontId="6" fillId="0" borderId="13" xfId="0" quotePrefix="1" applyFont="1" applyFill="1" applyBorder="1" applyAlignment="1">
      <alignment horizontal="center" vertical="center"/>
    </xf>
    <xf numFmtId="0" fontId="6" fillId="0" borderId="0" xfId="0" quotePrefix="1" applyFont="1" applyFill="1" applyBorder="1" applyAlignment="1">
      <alignment horizontal="center" vertical="center"/>
    </xf>
    <xf numFmtId="0" fontId="7" fillId="0" borderId="0" xfId="0" applyFont="1" applyAlignment="1">
      <alignment horizontal="center"/>
    </xf>
    <xf numFmtId="0" fontId="11" fillId="2" borderId="21" xfId="0" applyFont="1" applyFill="1" applyBorder="1" applyAlignment="1" applyProtection="1">
      <alignment horizontal="left" vertical="center" wrapText="1"/>
    </xf>
    <xf numFmtId="0" fontId="11" fillId="2" borderId="22" xfId="0" applyFont="1" applyFill="1" applyBorder="1" applyAlignment="1" applyProtection="1">
      <alignment horizontal="left" vertical="center" wrapText="1"/>
    </xf>
    <xf numFmtId="0" fontId="11" fillId="2" borderId="23" xfId="0" applyFont="1" applyFill="1" applyBorder="1" applyAlignment="1" applyProtection="1">
      <alignment horizontal="left" vertical="center" wrapText="1"/>
    </xf>
    <xf numFmtId="0" fontId="10" fillId="0" borderId="1" xfId="0" applyFont="1" applyBorder="1" applyAlignment="1" applyProtection="1">
      <alignment horizontal="left" vertical="center"/>
    </xf>
    <xf numFmtId="0" fontId="10" fillId="0" borderId="0" xfId="0" applyFont="1" applyBorder="1" applyAlignment="1" applyProtection="1">
      <alignment horizontal="left" vertical="center"/>
    </xf>
    <xf numFmtId="0" fontId="10" fillId="0" borderId="29" xfId="0" applyFont="1" applyBorder="1" applyAlignment="1" applyProtection="1">
      <alignment horizontal="left" vertical="center"/>
    </xf>
    <xf numFmtId="0" fontId="10" fillId="0" borderId="1" xfId="0" applyFont="1" applyBorder="1" applyAlignment="1" applyProtection="1">
      <alignment horizontal="left" vertical="center" wrapText="1"/>
    </xf>
    <xf numFmtId="0" fontId="10" fillId="0" borderId="0" xfId="0" applyFont="1" applyBorder="1" applyAlignment="1" applyProtection="1">
      <alignment horizontal="left" vertical="center" wrapText="1"/>
    </xf>
    <xf numFmtId="0" fontId="10" fillId="0" borderId="29" xfId="0" applyFont="1" applyBorder="1" applyAlignment="1" applyProtection="1">
      <alignment horizontal="left" vertical="center" wrapText="1"/>
    </xf>
    <xf numFmtId="0" fontId="10" fillId="0" borderId="10" xfId="0" applyFont="1" applyBorder="1" applyAlignment="1" applyProtection="1">
      <alignment horizontal="left" vertical="center" wrapText="1"/>
    </xf>
    <xf numFmtId="0" fontId="10" fillId="0" borderId="30" xfId="0" applyFont="1" applyBorder="1" applyAlignment="1" applyProtection="1">
      <alignment horizontal="left" vertical="center" wrapText="1"/>
    </xf>
    <xf numFmtId="0" fontId="10" fillId="0" borderId="31" xfId="0" applyFont="1" applyBorder="1" applyAlignment="1" applyProtection="1">
      <alignment horizontal="left" vertical="center" wrapText="1"/>
    </xf>
    <xf numFmtId="0" fontId="11" fillId="2" borderId="17" xfId="0" applyFont="1" applyFill="1" applyBorder="1" applyAlignment="1" applyProtection="1">
      <alignment horizontal="left" vertical="center" wrapText="1"/>
    </xf>
    <xf numFmtId="0" fontId="11" fillId="2" borderId="18" xfId="0" applyFont="1" applyFill="1" applyBorder="1" applyAlignment="1" applyProtection="1">
      <alignment horizontal="left" vertical="center" wrapText="1"/>
    </xf>
    <xf numFmtId="0" fontId="11" fillId="2" borderId="19" xfId="0" applyFont="1" applyFill="1" applyBorder="1" applyAlignment="1" applyProtection="1">
      <alignment horizontal="left" vertical="center" wrapText="1"/>
    </xf>
    <xf numFmtId="0" fontId="10" fillId="0" borderId="9" xfId="0" applyFont="1" applyBorder="1" applyAlignment="1" applyProtection="1">
      <alignment horizontal="left" vertical="center" wrapText="1"/>
    </xf>
    <xf numFmtId="0" fontId="10" fillId="0" borderId="12" xfId="0" applyFont="1" applyBorder="1" applyAlignment="1" applyProtection="1">
      <alignment horizontal="left" vertical="center" wrapText="1"/>
    </xf>
    <xf numFmtId="0" fontId="10" fillId="0" borderId="16" xfId="0" applyFont="1" applyBorder="1" applyAlignment="1" applyProtection="1">
      <alignment horizontal="left" vertical="center" wrapText="1"/>
    </xf>
    <xf numFmtId="0" fontId="11" fillId="2" borderId="17" xfId="0" applyFont="1" applyFill="1" applyBorder="1" applyAlignment="1" applyProtection="1">
      <alignment horizontal="left" vertical="center"/>
    </xf>
    <xf numFmtId="0" fontId="11" fillId="2" borderId="18" xfId="0" applyFont="1" applyFill="1" applyBorder="1" applyAlignment="1" applyProtection="1">
      <alignment horizontal="left" vertical="center"/>
    </xf>
    <xf numFmtId="0" fontId="11" fillId="2" borderId="19" xfId="0" applyFont="1" applyFill="1" applyBorder="1" applyAlignment="1" applyProtection="1">
      <alignment horizontal="left" vertical="center"/>
    </xf>
    <xf numFmtId="0" fontId="10" fillId="6" borderId="11" xfId="0" applyFont="1" applyFill="1" applyBorder="1" applyAlignment="1" applyProtection="1">
      <alignment horizontal="left" vertical="center" wrapText="1"/>
    </xf>
    <xf numFmtId="0" fontId="10" fillId="6" borderId="20" xfId="0" applyFont="1" applyFill="1" applyBorder="1" applyAlignment="1" applyProtection="1">
      <alignment horizontal="left" vertical="center" wrapText="1"/>
    </xf>
    <xf numFmtId="0" fontId="10" fillId="0" borderId="9" xfId="0" applyFont="1" applyBorder="1" applyAlignment="1" applyProtection="1">
      <alignment horizontal="left" vertical="center"/>
    </xf>
    <xf numFmtId="0" fontId="10" fillId="0" borderId="12" xfId="0" applyFont="1" applyBorder="1" applyAlignment="1" applyProtection="1">
      <alignment horizontal="left" vertical="center"/>
    </xf>
    <xf numFmtId="0" fontId="10" fillId="0" borderId="16" xfId="0" applyFont="1" applyBorder="1" applyAlignment="1" applyProtection="1">
      <alignment horizontal="left" vertical="center"/>
    </xf>
  </cellXfs>
  <cellStyles count="2">
    <cellStyle name="Normal" xfId="0" builtinId="0"/>
    <cellStyle name="Percent" xfId="1" builtinId="5"/>
  </cellStyles>
  <dxfs count="78">
    <dxf>
      <font>
        <color auto="1"/>
      </font>
      <fill>
        <patternFill>
          <bgColor rgb="FFFFEBED"/>
        </patternFill>
      </fill>
    </dxf>
    <dxf>
      <font>
        <color auto="1"/>
      </font>
      <fill>
        <patternFill>
          <bgColor rgb="FFFFFBEB"/>
        </patternFill>
      </fill>
    </dxf>
    <dxf>
      <font>
        <color auto="1"/>
      </font>
      <fill>
        <patternFill>
          <bgColor rgb="FFF2FCF4"/>
        </patternFill>
      </fill>
    </dxf>
    <dxf>
      <font>
        <color auto="1"/>
      </font>
      <fill>
        <patternFill>
          <bgColor rgb="FFFFEBED"/>
        </patternFill>
      </fill>
    </dxf>
    <dxf>
      <font>
        <color auto="1"/>
      </font>
      <fill>
        <patternFill>
          <bgColor rgb="FFFFFBEB"/>
        </patternFill>
      </fill>
    </dxf>
    <dxf>
      <font>
        <color auto="1"/>
      </font>
      <fill>
        <patternFill>
          <bgColor rgb="FFF2FCF4"/>
        </patternFill>
      </fill>
    </dxf>
    <dxf>
      <font>
        <color auto="1"/>
      </font>
      <fill>
        <patternFill>
          <bgColor rgb="FFFF9999"/>
        </patternFill>
      </fill>
    </dxf>
    <dxf>
      <font>
        <strike val="0"/>
        <color auto="1"/>
      </font>
      <fill>
        <patternFill>
          <bgColor rgb="FFFFFF99"/>
        </patternFill>
      </fill>
    </dxf>
    <dxf>
      <font>
        <strike val="0"/>
        <color auto="1"/>
      </font>
      <fill>
        <patternFill>
          <bgColor rgb="FF99FF99"/>
        </patternFill>
      </fill>
    </dxf>
    <dxf>
      <font>
        <color auto="1"/>
      </font>
      <fill>
        <patternFill>
          <bgColor rgb="FFFF9999"/>
        </patternFill>
      </fill>
    </dxf>
    <dxf>
      <font>
        <strike val="0"/>
        <color auto="1"/>
      </font>
      <fill>
        <patternFill>
          <bgColor rgb="FFFFFF99"/>
        </patternFill>
      </fill>
    </dxf>
    <dxf>
      <font>
        <strike val="0"/>
        <color auto="1"/>
      </font>
      <fill>
        <patternFill>
          <bgColor rgb="FF99FF99"/>
        </patternFill>
      </fill>
    </dxf>
    <dxf>
      <font>
        <color auto="1"/>
      </font>
      <fill>
        <patternFill>
          <bgColor rgb="FFFF9999"/>
        </patternFill>
      </fill>
    </dxf>
    <dxf>
      <font>
        <strike val="0"/>
        <color auto="1"/>
      </font>
      <fill>
        <patternFill>
          <bgColor rgb="FFFFFF99"/>
        </patternFill>
      </fill>
    </dxf>
    <dxf>
      <font>
        <strike val="0"/>
        <color auto="1"/>
      </font>
      <fill>
        <patternFill>
          <bgColor rgb="FF99FF99"/>
        </patternFill>
      </fill>
    </dxf>
    <dxf>
      <font>
        <color auto="1"/>
      </font>
      <fill>
        <patternFill>
          <bgColor rgb="FFFF9999"/>
        </patternFill>
      </fill>
    </dxf>
    <dxf>
      <font>
        <strike val="0"/>
        <color auto="1"/>
      </font>
      <fill>
        <patternFill>
          <bgColor rgb="FFFFFF99"/>
        </patternFill>
      </fill>
    </dxf>
    <dxf>
      <font>
        <strike val="0"/>
        <color auto="1"/>
      </font>
      <fill>
        <patternFill>
          <bgColor rgb="FF99FF99"/>
        </patternFill>
      </fill>
    </dxf>
    <dxf>
      <font>
        <color auto="1"/>
      </font>
      <fill>
        <patternFill>
          <bgColor rgb="FFFF9999"/>
        </patternFill>
      </fill>
    </dxf>
    <dxf>
      <font>
        <strike val="0"/>
        <color auto="1"/>
      </font>
      <fill>
        <patternFill>
          <bgColor rgb="FFFFFF99"/>
        </patternFill>
      </fill>
    </dxf>
    <dxf>
      <font>
        <strike val="0"/>
        <color auto="1"/>
      </font>
      <fill>
        <patternFill>
          <bgColor rgb="FF99FF99"/>
        </patternFill>
      </fill>
    </dxf>
    <dxf>
      <font>
        <color auto="1"/>
      </font>
      <fill>
        <patternFill>
          <bgColor rgb="FFFF9999"/>
        </patternFill>
      </fill>
    </dxf>
    <dxf>
      <font>
        <strike val="0"/>
        <color auto="1"/>
      </font>
      <fill>
        <patternFill>
          <bgColor rgb="FFFFFF99"/>
        </patternFill>
      </fill>
    </dxf>
    <dxf>
      <font>
        <strike val="0"/>
        <color auto="1"/>
      </font>
      <fill>
        <patternFill>
          <bgColor rgb="FF99FF99"/>
        </patternFill>
      </fill>
    </dxf>
    <dxf>
      <font>
        <color auto="1"/>
      </font>
      <fill>
        <patternFill>
          <bgColor rgb="FFFF9999"/>
        </patternFill>
      </fill>
    </dxf>
    <dxf>
      <font>
        <strike val="0"/>
        <color auto="1"/>
      </font>
      <fill>
        <patternFill>
          <bgColor rgb="FFFFFF99"/>
        </patternFill>
      </fill>
    </dxf>
    <dxf>
      <font>
        <strike val="0"/>
        <color auto="1"/>
      </font>
      <fill>
        <patternFill>
          <bgColor rgb="FF99FF99"/>
        </patternFill>
      </fill>
    </dxf>
    <dxf>
      <font>
        <color auto="1"/>
      </font>
      <fill>
        <patternFill>
          <bgColor rgb="FFFF9999"/>
        </patternFill>
      </fill>
    </dxf>
    <dxf>
      <font>
        <strike val="0"/>
        <color auto="1"/>
      </font>
      <fill>
        <patternFill>
          <bgColor rgb="FFFFFF99"/>
        </patternFill>
      </fill>
    </dxf>
    <dxf>
      <font>
        <strike val="0"/>
        <color auto="1"/>
      </font>
      <fill>
        <patternFill>
          <bgColor rgb="FF99FF99"/>
        </patternFill>
      </fill>
    </dxf>
    <dxf>
      <font>
        <color auto="1"/>
      </font>
      <fill>
        <patternFill>
          <bgColor rgb="FFFF9999"/>
        </patternFill>
      </fill>
    </dxf>
    <dxf>
      <font>
        <strike val="0"/>
        <color auto="1"/>
      </font>
      <fill>
        <patternFill>
          <bgColor rgb="FFFFFF99"/>
        </patternFill>
      </fill>
    </dxf>
    <dxf>
      <font>
        <strike val="0"/>
        <color auto="1"/>
      </font>
      <fill>
        <patternFill>
          <bgColor rgb="FF99FF99"/>
        </patternFill>
      </fill>
    </dxf>
    <dxf>
      <font>
        <color auto="1"/>
      </font>
      <fill>
        <patternFill>
          <bgColor rgb="FFFF9999"/>
        </patternFill>
      </fill>
    </dxf>
    <dxf>
      <font>
        <strike val="0"/>
        <color auto="1"/>
      </font>
      <fill>
        <patternFill>
          <bgColor rgb="FFFFFF99"/>
        </patternFill>
      </fill>
    </dxf>
    <dxf>
      <font>
        <strike val="0"/>
        <color auto="1"/>
      </font>
      <fill>
        <patternFill>
          <bgColor rgb="FF99FF99"/>
        </patternFill>
      </fill>
    </dxf>
    <dxf>
      <font>
        <color auto="1"/>
      </font>
      <fill>
        <patternFill>
          <bgColor rgb="FFFF9999"/>
        </patternFill>
      </fill>
    </dxf>
    <dxf>
      <font>
        <strike val="0"/>
        <color auto="1"/>
      </font>
      <fill>
        <patternFill>
          <bgColor rgb="FFFFFF99"/>
        </patternFill>
      </fill>
    </dxf>
    <dxf>
      <font>
        <strike val="0"/>
        <color auto="1"/>
      </font>
      <fill>
        <patternFill>
          <bgColor rgb="FF99FF99"/>
        </patternFill>
      </fill>
    </dxf>
    <dxf>
      <font>
        <color auto="1"/>
      </font>
      <fill>
        <patternFill>
          <bgColor rgb="FFFF9999"/>
        </patternFill>
      </fill>
    </dxf>
    <dxf>
      <font>
        <strike val="0"/>
        <color auto="1"/>
      </font>
      <fill>
        <patternFill>
          <bgColor rgb="FFFFFF99"/>
        </patternFill>
      </fill>
    </dxf>
    <dxf>
      <font>
        <strike val="0"/>
        <color auto="1"/>
      </font>
      <fill>
        <patternFill>
          <bgColor rgb="FF99FF99"/>
        </patternFill>
      </fill>
    </dxf>
    <dxf>
      <font>
        <color auto="1"/>
      </font>
      <fill>
        <patternFill>
          <bgColor rgb="FFFF9999"/>
        </patternFill>
      </fill>
    </dxf>
    <dxf>
      <font>
        <strike val="0"/>
        <color auto="1"/>
      </font>
      <fill>
        <patternFill>
          <bgColor rgb="FFFFFF99"/>
        </patternFill>
      </fill>
    </dxf>
    <dxf>
      <font>
        <strike val="0"/>
        <color auto="1"/>
      </font>
      <fill>
        <patternFill>
          <bgColor rgb="FF99FF99"/>
        </patternFill>
      </fill>
    </dxf>
    <dxf>
      <font>
        <color auto="1"/>
      </font>
      <fill>
        <patternFill>
          <bgColor rgb="FFFF9999"/>
        </patternFill>
      </fill>
    </dxf>
    <dxf>
      <font>
        <strike val="0"/>
        <color auto="1"/>
      </font>
      <fill>
        <patternFill>
          <bgColor rgb="FFFFFF99"/>
        </patternFill>
      </fill>
    </dxf>
    <dxf>
      <font>
        <strike val="0"/>
        <color auto="1"/>
      </font>
      <fill>
        <patternFill>
          <bgColor rgb="FF99FF99"/>
        </patternFill>
      </fill>
    </dxf>
    <dxf>
      <font>
        <color auto="1"/>
      </font>
      <fill>
        <patternFill>
          <bgColor rgb="FFFF9999"/>
        </patternFill>
      </fill>
    </dxf>
    <dxf>
      <font>
        <strike val="0"/>
        <color auto="1"/>
      </font>
      <fill>
        <patternFill>
          <bgColor rgb="FFFFFF99"/>
        </patternFill>
      </fill>
    </dxf>
    <dxf>
      <font>
        <strike val="0"/>
        <color auto="1"/>
      </font>
      <fill>
        <patternFill>
          <bgColor rgb="FF99FF99"/>
        </patternFill>
      </fill>
    </dxf>
    <dxf>
      <font>
        <color auto="1"/>
      </font>
      <fill>
        <patternFill>
          <bgColor rgb="FFFF9999"/>
        </patternFill>
      </fill>
    </dxf>
    <dxf>
      <font>
        <strike val="0"/>
        <color auto="1"/>
      </font>
      <fill>
        <patternFill>
          <bgColor rgb="FFFFFF99"/>
        </patternFill>
      </fill>
    </dxf>
    <dxf>
      <font>
        <strike val="0"/>
        <color auto="1"/>
      </font>
      <fill>
        <patternFill>
          <bgColor rgb="FF99FF99"/>
        </patternFill>
      </fill>
    </dxf>
    <dxf>
      <font>
        <color auto="1"/>
      </font>
      <fill>
        <patternFill>
          <bgColor rgb="FFFF9999"/>
        </patternFill>
      </fill>
    </dxf>
    <dxf>
      <font>
        <strike val="0"/>
        <color auto="1"/>
      </font>
      <fill>
        <patternFill>
          <bgColor rgb="FFFFFF99"/>
        </patternFill>
      </fill>
    </dxf>
    <dxf>
      <font>
        <strike val="0"/>
        <color auto="1"/>
      </font>
      <fill>
        <patternFill>
          <bgColor rgb="FF99FF99"/>
        </patternFill>
      </fill>
    </dxf>
    <dxf>
      <font>
        <color auto="1"/>
      </font>
      <fill>
        <patternFill>
          <bgColor rgb="FFFF9999"/>
        </patternFill>
      </fill>
    </dxf>
    <dxf>
      <font>
        <strike val="0"/>
        <color auto="1"/>
      </font>
      <fill>
        <patternFill>
          <bgColor rgb="FFFFFF99"/>
        </patternFill>
      </fill>
    </dxf>
    <dxf>
      <font>
        <strike val="0"/>
        <color auto="1"/>
      </font>
      <fill>
        <patternFill>
          <bgColor rgb="FF99FF99"/>
        </patternFill>
      </fill>
    </dxf>
    <dxf>
      <font>
        <color auto="1"/>
      </font>
      <fill>
        <patternFill>
          <bgColor rgb="FFFF9999"/>
        </patternFill>
      </fill>
    </dxf>
    <dxf>
      <font>
        <strike val="0"/>
        <color auto="1"/>
      </font>
      <fill>
        <patternFill>
          <bgColor rgb="FFFFFF99"/>
        </patternFill>
      </fill>
    </dxf>
    <dxf>
      <font>
        <strike val="0"/>
        <color auto="1"/>
      </font>
      <fill>
        <patternFill>
          <bgColor rgb="FF99FF99"/>
        </patternFill>
      </fill>
    </dxf>
    <dxf>
      <font>
        <color auto="1"/>
      </font>
      <fill>
        <patternFill>
          <bgColor rgb="FFFF9999"/>
        </patternFill>
      </fill>
    </dxf>
    <dxf>
      <font>
        <strike val="0"/>
        <color auto="1"/>
      </font>
      <fill>
        <patternFill>
          <bgColor rgb="FFFFFF99"/>
        </patternFill>
      </fill>
    </dxf>
    <dxf>
      <font>
        <strike val="0"/>
        <color auto="1"/>
      </font>
      <fill>
        <patternFill>
          <bgColor rgb="FF99FF99"/>
        </patternFill>
      </fill>
    </dxf>
    <dxf>
      <font>
        <color auto="1"/>
      </font>
      <fill>
        <patternFill>
          <bgColor rgb="FFFF9999"/>
        </patternFill>
      </fill>
    </dxf>
    <dxf>
      <font>
        <strike val="0"/>
        <color auto="1"/>
      </font>
      <fill>
        <patternFill>
          <bgColor rgb="FFFFFF99"/>
        </patternFill>
      </fill>
    </dxf>
    <dxf>
      <font>
        <strike val="0"/>
        <color auto="1"/>
      </font>
      <fill>
        <patternFill>
          <bgColor rgb="FF99FF99"/>
        </patternFill>
      </fill>
    </dxf>
    <dxf>
      <font>
        <color auto="1"/>
      </font>
      <fill>
        <patternFill>
          <bgColor rgb="FFFF9999"/>
        </patternFill>
      </fill>
    </dxf>
    <dxf>
      <font>
        <strike val="0"/>
        <color auto="1"/>
      </font>
      <fill>
        <patternFill>
          <bgColor rgb="FFFFFF99"/>
        </patternFill>
      </fill>
    </dxf>
    <dxf>
      <font>
        <strike val="0"/>
        <color auto="1"/>
      </font>
      <fill>
        <patternFill>
          <bgColor rgb="FF99FF99"/>
        </patternFill>
      </fill>
    </dxf>
    <dxf>
      <font>
        <color auto="1"/>
      </font>
      <fill>
        <patternFill>
          <bgColor rgb="FFFF9999"/>
        </patternFill>
      </fill>
    </dxf>
    <dxf>
      <font>
        <strike val="0"/>
        <color auto="1"/>
      </font>
      <fill>
        <patternFill>
          <bgColor rgb="FFFFFF99"/>
        </patternFill>
      </fill>
    </dxf>
    <dxf>
      <font>
        <strike val="0"/>
        <color auto="1"/>
      </font>
      <fill>
        <patternFill>
          <bgColor rgb="FF99FF99"/>
        </patternFill>
      </fill>
    </dxf>
    <dxf>
      <font>
        <color auto="1"/>
      </font>
      <fill>
        <patternFill>
          <bgColor rgb="FFFF9999"/>
        </patternFill>
      </fill>
    </dxf>
    <dxf>
      <font>
        <strike val="0"/>
        <color auto="1"/>
      </font>
      <fill>
        <patternFill>
          <bgColor rgb="FFFFFF99"/>
        </patternFill>
      </fill>
    </dxf>
    <dxf>
      <font>
        <strike val="0"/>
        <color auto="1"/>
      </font>
      <fill>
        <patternFill>
          <bgColor rgb="FF99FF99"/>
        </patternFill>
      </fill>
    </dxf>
  </dxfs>
  <tableStyles count="0" defaultTableStyle="TableStyleMedium2" defaultPivotStyle="PivotStyleMedium9"/>
  <colors>
    <mruColors>
      <color rgb="FFFFFFCC"/>
      <color rgb="FF99FF99"/>
      <color rgb="FFFF9999"/>
      <color rgb="FFFFFF99"/>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698719581139032"/>
          <c:y val="8.2962816576054615E-2"/>
          <c:w val="0.86631449205977318"/>
          <c:h val="0.65395698039110561"/>
        </c:manualLayout>
      </c:layout>
      <c:barChart>
        <c:barDir val="col"/>
        <c:grouping val="clustered"/>
        <c:varyColors val="0"/>
        <c:ser>
          <c:idx val="0"/>
          <c:order val="0"/>
          <c:tx>
            <c:strRef>
              <c:f>'TEST -Randomised results (n=25)'!$C$1</c:f>
              <c:strCache>
                <c:ptCount val="1"/>
                <c:pt idx="0">
                  <c:v>Unstrat - normal 30</c:v>
                </c:pt>
              </c:strCache>
            </c:strRef>
          </c:tx>
          <c:spPr>
            <a:solidFill>
              <a:schemeClr val="accent1"/>
            </a:solidFill>
            <a:ln>
              <a:noFill/>
            </a:ln>
            <a:effectLst/>
          </c:spPr>
          <c:invertIfNegative val="0"/>
          <c:cat>
            <c:strRef>
              <c:f>'TEST -Randomised results (n=25)'!$A$2:$A$26</c:f>
              <c:strCache>
                <c:ptCount val="25"/>
                <c:pt idx="0">
                  <c:v>16</c:v>
                </c:pt>
                <c:pt idx="1">
                  <c:v>19</c:v>
                </c:pt>
                <c:pt idx="2">
                  <c:v>20</c:v>
                </c:pt>
                <c:pt idx="3">
                  <c:v>12</c:v>
                </c:pt>
                <c:pt idx="4">
                  <c:v>23</c:v>
                </c:pt>
                <c:pt idx="5">
                  <c:v>17</c:v>
                </c:pt>
                <c:pt idx="6">
                  <c:v>06</c:v>
                </c:pt>
                <c:pt idx="7">
                  <c:v>11</c:v>
                </c:pt>
                <c:pt idx="8">
                  <c:v>01</c:v>
                </c:pt>
                <c:pt idx="9">
                  <c:v>21</c:v>
                </c:pt>
                <c:pt idx="10">
                  <c:v>08</c:v>
                </c:pt>
                <c:pt idx="11">
                  <c:v>09</c:v>
                </c:pt>
                <c:pt idx="12">
                  <c:v>07</c:v>
                </c:pt>
                <c:pt idx="13">
                  <c:v>24</c:v>
                </c:pt>
                <c:pt idx="14">
                  <c:v>25</c:v>
                </c:pt>
                <c:pt idx="15">
                  <c:v>14</c:v>
                </c:pt>
                <c:pt idx="16">
                  <c:v>03</c:v>
                </c:pt>
                <c:pt idx="17">
                  <c:v>05</c:v>
                </c:pt>
                <c:pt idx="18">
                  <c:v>02</c:v>
                </c:pt>
                <c:pt idx="19">
                  <c:v>10</c:v>
                </c:pt>
                <c:pt idx="20">
                  <c:v>18</c:v>
                </c:pt>
                <c:pt idx="21">
                  <c:v>13</c:v>
                </c:pt>
                <c:pt idx="22">
                  <c:v>22</c:v>
                </c:pt>
                <c:pt idx="23">
                  <c:v>15</c:v>
                </c:pt>
                <c:pt idx="24">
                  <c:v>04</c:v>
                </c:pt>
              </c:strCache>
            </c:strRef>
          </c:cat>
          <c:val>
            <c:numRef>
              <c:f>'TEST -Randomised results (n=25)'!$C$2:$C$26</c:f>
              <c:numCache>
                <c:formatCode>General</c:formatCode>
                <c:ptCount val="25"/>
                <c:pt idx="0">
                  <c:v>1</c:v>
                </c:pt>
                <c:pt idx="1">
                  <c:v>11</c:v>
                </c:pt>
                <c:pt idx="2">
                  <c:v>13</c:v>
                </c:pt>
                <c:pt idx="3">
                  <c:v>14</c:v>
                </c:pt>
                <c:pt idx="4">
                  <c:v>7</c:v>
                </c:pt>
                <c:pt idx="5">
                  <c:v>7</c:v>
                </c:pt>
                <c:pt idx="6">
                  <c:v>13</c:v>
                </c:pt>
                <c:pt idx="7">
                  <c:v>13</c:v>
                </c:pt>
                <c:pt idx="8">
                  <c:v>17</c:v>
                </c:pt>
                <c:pt idx="9">
                  <c:v>15</c:v>
                </c:pt>
                <c:pt idx="10">
                  <c:v>13</c:v>
                </c:pt>
                <c:pt idx="11">
                  <c:v>13</c:v>
                </c:pt>
                <c:pt idx="12">
                  <c:v>16</c:v>
                </c:pt>
                <c:pt idx="13">
                  <c:v>20</c:v>
                </c:pt>
                <c:pt idx="14">
                  <c:v>21</c:v>
                </c:pt>
                <c:pt idx="15">
                  <c:v>20</c:v>
                </c:pt>
                <c:pt idx="16">
                  <c:v>17</c:v>
                </c:pt>
                <c:pt idx="17">
                  <c:v>22</c:v>
                </c:pt>
                <c:pt idx="18">
                  <c:v>23</c:v>
                </c:pt>
                <c:pt idx="19">
                  <c:v>25</c:v>
                </c:pt>
                <c:pt idx="20">
                  <c:v>25</c:v>
                </c:pt>
                <c:pt idx="21">
                  <c:v>27</c:v>
                </c:pt>
                <c:pt idx="22">
                  <c:v>28</c:v>
                </c:pt>
                <c:pt idx="23">
                  <c:v>30</c:v>
                </c:pt>
                <c:pt idx="24">
                  <c:v>30</c:v>
                </c:pt>
              </c:numCache>
            </c:numRef>
          </c:val>
          <c:extLst>
            <c:ext xmlns:c16="http://schemas.microsoft.com/office/drawing/2014/chart" uri="{C3380CC4-5D6E-409C-BE32-E72D297353CC}">
              <c16:uniqueId val="{00000000-CD33-4B73-9C56-25DC198D88F1}"/>
            </c:ext>
          </c:extLst>
        </c:ser>
        <c:ser>
          <c:idx val="1"/>
          <c:order val="1"/>
          <c:tx>
            <c:strRef>
              <c:f>'TEST -Randomised results (n=25)'!$D$1</c:f>
              <c:strCache>
                <c:ptCount val="1"/>
                <c:pt idx="0">
                  <c:v>Strat (showing % "Compliant")</c:v>
                </c:pt>
              </c:strCache>
            </c:strRef>
          </c:tx>
          <c:spPr>
            <a:solidFill>
              <a:schemeClr val="accent2"/>
            </a:solidFill>
            <a:ln>
              <a:noFill/>
            </a:ln>
            <a:effectLst/>
          </c:spPr>
          <c:invertIfNegative val="0"/>
          <c:dLbls>
            <c:dLbl>
              <c:idx val="0"/>
              <c:tx>
                <c:rich>
                  <a:bodyPr/>
                  <a:lstStyle/>
                  <a:p>
                    <a:fld id="{72CEC055-C380-4CFA-B1DD-2CFE16CA3259}" type="CELLRANGE">
                      <a:rPr lang="en-US"/>
                      <a:pPr/>
                      <a:t>[CELLRANGE]</a:t>
                    </a:fld>
                    <a:endParaRPr lang="en-US"/>
                  </a:p>
                </c:rich>
              </c:tx>
              <c:dLblPos val="inEnd"/>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3-CD33-4B73-9C56-25DC198D88F1}"/>
                </c:ext>
              </c:extLst>
            </c:dLbl>
            <c:dLbl>
              <c:idx val="1"/>
              <c:tx>
                <c:rich>
                  <a:bodyPr/>
                  <a:lstStyle/>
                  <a:p>
                    <a:fld id="{E62A47B3-D206-4877-8088-8F24FE74D051}" type="CELLRANGE">
                      <a:rPr lang="en-US"/>
                      <a:pPr/>
                      <a:t>[CELLRANGE]</a:t>
                    </a:fld>
                    <a:endParaRPr lang="en-US"/>
                  </a:p>
                </c:rich>
              </c:tx>
              <c:dLblPos val="in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4-CD33-4B73-9C56-25DC198D88F1}"/>
                </c:ext>
              </c:extLst>
            </c:dLbl>
            <c:dLbl>
              <c:idx val="2"/>
              <c:tx>
                <c:rich>
                  <a:bodyPr/>
                  <a:lstStyle/>
                  <a:p>
                    <a:fld id="{984AAA4E-F8C3-4A8B-875B-E11A0AD169B2}" type="CELLRANGE">
                      <a:rPr lang="en-US"/>
                      <a:pPr/>
                      <a:t>[CELLRANGE]</a:t>
                    </a:fld>
                    <a:endParaRPr lang="en-US"/>
                  </a:p>
                </c:rich>
              </c:tx>
              <c:dLblPos val="in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5-CD33-4B73-9C56-25DC198D88F1}"/>
                </c:ext>
              </c:extLst>
            </c:dLbl>
            <c:dLbl>
              <c:idx val="3"/>
              <c:tx>
                <c:rich>
                  <a:bodyPr/>
                  <a:lstStyle/>
                  <a:p>
                    <a:fld id="{3E4FCF35-3690-4D7C-8B31-38C77B0DA769}" type="CELLRANGE">
                      <a:rPr lang="en-US"/>
                      <a:pPr/>
                      <a:t>[CELLRANGE]</a:t>
                    </a:fld>
                    <a:endParaRPr lang="en-US"/>
                  </a:p>
                </c:rich>
              </c:tx>
              <c:dLblPos val="in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6-CD33-4B73-9C56-25DC198D88F1}"/>
                </c:ext>
              </c:extLst>
            </c:dLbl>
            <c:dLbl>
              <c:idx val="4"/>
              <c:tx>
                <c:rich>
                  <a:bodyPr/>
                  <a:lstStyle/>
                  <a:p>
                    <a:fld id="{3D415870-F12C-408A-AD22-88842A53237F}" type="CELLRANGE">
                      <a:rPr lang="en-US"/>
                      <a:pPr/>
                      <a:t>[CELLRANGE]</a:t>
                    </a:fld>
                    <a:endParaRPr lang="en-US"/>
                  </a:p>
                </c:rich>
              </c:tx>
              <c:dLblPos val="in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7-CD33-4B73-9C56-25DC198D88F1}"/>
                </c:ext>
              </c:extLst>
            </c:dLbl>
            <c:dLbl>
              <c:idx val="5"/>
              <c:tx>
                <c:rich>
                  <a:bodyPr/>
                  <a:lstStyle/>
                  <a:p>
                    <a:fld id="{A59F22CD-A029-4574-AEDD-B4886A77CB3A}" type="CELLRANGE">
                      <a:rPr lang="en-US"/>
                      <a:pPr/>
                      <a:t>[CELLRANGE]</a:t>
                    </a:fld>
                    <a:endParaRPr lang="en-US"/>
                  </a:p>
                </c:rich>
              </c:tx>
              <c:dLblPos val="in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8-CD33-4B73-9C56-25DC198D88F1}"/>
                </c:ext>
              </c:extLst>
            </c:dLbl>
            <c:dLbl>
              <c:idx val="6"/>
              <c:tx>
                <c:rich>
                  <a:bodyPr/>
                  <a:lstStyle/>
                  <a:p>
                    <a:fld id="{4EC7B68B-FBF8-4EB3-B11C-6114965A3B4D}" type="CELLRANGE">
                      <a:rPr lang="en-US"/>
                      <a:pPr/>
                      <a:t>[CELLRANGE]</a:t>
                    </a:fld>
                    <a:endParaRPr lang="en-US"/>
                  </a:p>
                </c:rich>
              </c:tx>
              <c:dLblPos val="in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9-CD33-4B73-9C56-25DC198D88F1}"/>
                </c:ext>
              </c:extLst>
            </c:dLbl>
            <c:dLbl>
              <c:idx val="7"/>
              <c:tx>
                <c:rich>
                  <a:bodyPr/>
                  <a:lstStyle/>
                  <a:p>
                    <a:fld id="{45BCA100-F6DB-40E1-B645-59295D680E2C}" type="CELLRANGE">
                      <a:rPr lang="en-US"/>
                      <a:pPr/>
                      <a:t>[CELLRANGE]</a:t>
                    </a:fld>
                    <a:endParaRPr lang="en-US"/>
                  </a:p>
                </c:rich>
              </c:tx>
              <c:dLblPos val="in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A-CD33-4B73-9C56-25DC198D88F1}"/>
                </c:ext>
              </c:extLst>
            </c:dLbl>
            <c:dLbl>
              <c:idx val="8"/>
              <c:tx>
                <c:rich>
                  <a:bodyPr/>
                  <a:lstStyle/>
                  <a:p>
                    <a:fld id="{9F8FEE88-4A57-4D45-B2A9-4FD4C372C972}" type="CELLRANGE">
                      <a:rPr lang="en-US"/>
                      <a:pPr/>
                      <a:t>[CELLRANGE]</a:t>
                    </a:fld>
                    <a:endParaRPr lang="en-US"/>
                  </a:p>
                </c:rich>
              </c:tx>
              <c:dLblPos val="in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B-CD33-4B73-9C56-25DC198D88F1}"/>
                </c:ext>
              </c:extLst>
            </c:dLbl>
            <c:dLbl>
              <c:idx val="9"/>
              <c:tx>
                <c:rich>
                  <a:bodyPr/>
                  <a:lstStyle/>
                  <a:p>
                    <a:fld id="{6424C48A-7C9E-4C4A-A5D6-25468CE0A932}" type="CELLRANGE">
                      <a:rPr lang="en-US"/>
                      <a:pPr/>
                      <a:t>[CELLRANGE]</a:t>
                    </a:fld>
                    <a:endParaRPr lang="en-US"/>
                  </a:p>
                </c:rich>
              </c:tx>
              <c:dLblPos val="in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C-CD33-4B73-9C56-25DC198D88F1}"/>
                </c:ext>
              </c:extLst>
            </c:dLbl>
            <c:dLbl>
              <c:idx val="10"/>
              <c:tx>
                <c:rich>
                  <a:bodyPr/>
                  <a:lstStyle/>
                  <a:p>
                    <a:fld id="{082906FD-6505-4B0F-B0ED-D31314A425EC}" type="CELLRANGE">
                      <a:rPr lang="en-US"/>
                      <a:pPr/>
                      <a:t>[CELLRANGE]</a:t>
                    </a:fld>
                    <a:endParaRPr lang="en-US"/>
                  </a:p>
                </c:rich>
              </c:tx>
              <c:dLblPos val="in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D-CD33-4B73-9C56-25DC198D88F1}"/>
                </c:ext>
              </c:extLst>
            </c:dLbl>
            <c:dLbl>
              <c:idx val="11"/>
              <c:tx>
                <c:rich>
                  <a:bodyPr/>
                  <a:lstStyle/>
                  <a:p>
                    <a:fld id="{B2CD0874-DAEE-44EA-B791-3EE1AC36FD45}" type="CELLRANGE">
                      <a:rPr lang="en-US"/>
                      <a:pPr/>
                      <a:t>[CELLRANGE]</a:t>
                    </a:fld>
                    <a:endParaRPr lang="en-US"/>
                  </a:p>
                </c:rich>
              </c:tx>
              <c:dLblPos val="in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E-CD33-4B73-9C56-25DC198D88F1}"/>
                </c:ext>
              </c:extLst>
            </c:dLbl>
            <c:dLbl>
              <c:idx val="12"/>
              <c:tx>
                <c:rich>
                  <a:bodyPr/>
                  <a:lstStyle/>
                  <a:p>
                    <a:fld id="{07A37D29-93A9-42FF-BE97-1408D3AB4B5D}" type="CELLRANGE">
                      <a:rPr lang="en-US"/>
                      <a:pPr/>
                      <a:t>[CELLRANGE]</a:t>
                    </a:fld>
                    <a:endParaRPr lang="en-US"/>
                  </a:p>
                </c:rich>
              </c:tx>
              <c:dLblPos val="in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F-CD33-4B73-9C56-25DC198D88F1}"/>
                </c:ext>
              </c:extLst>
            </c:dLbl>
            <c:dLbl>
              <c:idx val="13"/>
              <c:tx>
                <c:rich>
                  <a:bodyPr/>
                  <a:lstStyle/>
                  <a:p>
                    <a:fld id="{229D13AD-3293-48D9-AE52-20AC2CCC9327}" type="CELLRANGE">
                      <a:rPr lang="en-US"/>
                      <a:pPr/>
                      <a:t>[CELLRANGE]</a:t>
                    </a:fld>
                    <a:endParaRPr lang="en-US"/>
                  </a:p>
                </c:rich>
              </c:tx>
              <c:dLblPos val="in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0-CD33-4B73-9C56-25DC198D88F1}"/>
                </c:ext>
              </c:extLst>
            </c:dLbl>
            <c:dLbl>
              <c:idx val="14"/>
              <c:tx>
                <c:rich>
                  <a:bodyPr/>
                  <a:lstStyle/>
                  <a:p>
                    <a:fld id="{A858764C-AB78-4F71-A9AC-43B46044615F}" type="CELLRANGE">
                      <a:rPr lang="en-US"/>
                      <a:pPr/>
                      <a:t>[CELLRANGE]</a:t>
                    </a:fld>
                    <a:endParaRPr lang="en-US"/>
                  </a:p>
                </c:rich>
              </c:tx>
              <c:dLblPos val="in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1-CD33-4B73-9C56-25DC198D88F1}"/>
                </c:ext>
              </c:extLst>
            </c:dLbl>
            <c:dLbl>
              <c:idx val="15"/>
              <c:tx>
                <c:rich>
                  <a:bodyPr/>
                  <a:lstStyle/>
                  <a:p>
                    <a:fld id="{E975FF4D-A819-47D1-91E4-2210EEB735D4}" type="CELLRANGE">
                      <a:rPr lang="en-US"/>
                      <a:pPr/>
                      <a:t>[CELLRANGE]</a:t>
                    </a:fld>
                    <a:endParaRPr lang="en-US"/>
                  </a:p>
                </c:rich>
              </c:tx>
              <c:dLblPos val="in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2-CD33-4B73-9C56-25DC198D88F1}"/>
                </c:ext>
              </c:extLst>
            </c:dLbl>
            <c:dLbl>
              <c:idx val="16"/>
              <c:tx>
                <c:rich>
                  <a:bodyPr/>
                  <a:lstStyle/>
                  <a:p>
                    <a:fld id="{3057F9E8-C57E-41AF-AE8B-51295D9A728A}" type="CELLRANGE">
                      <a:rPr lang="en-US"/>
                      <a:pPr/>
                      <a:t>[CELLRANGE]</a:t>
                    </a:fld>
                    <a:endParaRPr lang="en-US"/>
                  </a:p>
                </c:rich>
              </c:tx>
              <c:dLblPos val="in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3-CD33-4B73-9C56-25DC198D88F1}"/>
                </c:ext>
              </c:extLst>
            </c:dLbl>
            <c:dLbl>
              <c:idx val="17"/>
              <c:tx>
                <c:rich>
                  <a:bodyPr/>
                  <a:lstStyle/>
                  <a:p>
                    <a:fld id="{6D82649D-285A-401E-A782-B5852DFEABDD}" type="CELLRANGE">
                      <a:rPr lang="en-US"/>
                      <a:pPr/>
                      <a:t>[CELLRANGE]</a:t>
                    </a:fld>
                    <a:endParaRPr lang="en-US"/>
                  </a:p>
                </c:rich>
              </c:tx>
              <c:dLblPos val="in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4-CD33-4B73-9C56-25DC198D88F1}"/>
                </c:ext>
              </c:extLst>
            </c:dLbl>
            <c:dLbl>
              <c:idx val="18"/>
              <c:tx>
                <c:rich>
                  <a:bodyPr/>
                  <a:lstStyle/>
                  <a:p>
                    <a:fld id="{B6A7642B-9644-49DA-8C50-FBC9636B62F1}" type="CELLRANGE">
                      <a:rPr lang="en-US"/>
                      <a:pPr/>
                      <a:t>[CELLRANGE]</a:t>
                    </a:fld>
                    <a:endParaRPr lang="en-US"/>
                  </a:p>
                </c:rich>
              </c:tx>
              <c:dLblPos val="in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5-CD33-4B73-9C56-25DC198D88F1}"/>
                </c:ext>
              </c:extLst>
            </c:dLbl>
            <c:dLbl>
              <c:idx val="19"/>
              <c:tx>
                <c:rich>
                  <a:bodyPr/>
                  <a:lstStyle/>
                  <a:p>
                    <a:fld id="{47853BA6-EDD0-4003-9EF6-9C86F5AC020D}" type="CELLRANGE">
                      <a:rPr lang="en-US"/>
                      <a:pPr/>
                      <a:t>[CELLRANGE]</a:t>
                    </a:fld>
                    <a:endParaRPr lang="en-US"/>
                  </a:p>
                </c:rich>
              </c:tx>
              <c:dLblPos val="in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6-CD33-4B73-9C56-25DC198D88F1}"/>
                </c:ext>
              </c:extLst>
            </c:dLbl>
            <c:dLbl>
              <c:idx val="20"/>
              <c:tx>
                <c:rich>
                  <a:bodyPr/>
                  <a:lstStyle/>
                  <a:p>
                    <a:fld id="{2FAA5ECE-FAA5-4012-B6F2-E1A72D28F459}" type="CELLRANGE">
                      <a:rPr lang="en-US"/>
                      <a:pPr/>
                      <a:t>[CELLRANGE]</a:t>
                    </a:fld>
                    <a:endParaRPr lang="en-US"/>
                  </a:p>
                </c:rich>
              </c:tx>
              <c:dLblPos val="in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7-CD33-4B73-9C56-25DC198D88F1}"/>
                </c:ext>
              </c:extLst>
            </c:dLbl>
            <c:dLbl>
              <c:idx val="21"/>
              <c:tx>
                <c:rich>
                  <a:bodyPr/>
                  <a:lstStyle/>
                  <a:p>
                    <a:fld id="{EC3C6149-4DBC-4DFA-9618-F42C8F0E5E7D}" type="CELLRANGE">
                      <a:rPr lang="en-US"/>
                      <a:pPr/>
                      <a:t>[CELLRANGE]</a:t>
                    </a:fld>
                    <a:endParaRPr lang="en-US"/>
                  </a:p>
                </c:rich>
              </c:tx>
              <c:dLblPos val="in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8-CD33-4B73-9C56-25DC198D88F1}"/>
                </c:ext>
              </c:extLst>
            </c:dLbl>
            <c:dLbl>
              <c:idx val="22"/>
              <c:tx>
                <c:rich>
                  <a:bodyPr/>
                  <a:lstStyle/>
                  <a:p>
                    <a:fld id="{38571B38-0AEE-4EDD-B03A-04A3F4E25657}" type="CELLRANGE">
                      <a:rPr lang="en-US"/>
                      <a:pPr/>
                      <a:t>[CELLRANGE]</a:t>
                    </a:fld>
                    <a:endParaRPr lang="en-US"/>
                  </a:p>
                </c:rich>
              </c:tx>
              <c:dLblPos val="in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9-CD33-4B73-9C56-25DC198D88F1}"/>
                </c:ext>
              </c:extLst>
            </c:dLbl>
            <c:dLbl>
              <c:idx val="23"/>
              <c:tx>
                <c:rich>
                  <a:bodyPr/>
                  <a:lstStyle/>
                  <a:p>
                    <a:fld id="{8149A908-99C2-49B8-BD44-CF6FE30B84A1}" type="CELLRANGE">
                      <a:rPr lang="en-US"/>
                      <a:pPr/>
                      <a:t>[CELLRANGE]</a:t>
                    </a:fld>
                    <a:endParaRPr lang="en-US"/>
                  </a:p>
                </c:rich>
              </c:tx>
              <c:dLblPos val="in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A-CD33-4B73-9C56-25DC198D88F1}"/>
                </c:ext>
              </c:extLst>
            </c:dLbl>
            <c:dLbl>
              <c:idx val="24"/>
              <c:tx>
                <c:rich>
                  <a:bodyPr/>
                  <a:lstStyle/>
                  <a:p>
                    <a:fld id="{CF764A0B-EC8B-407C-A58F-D131EE55BB41}" type="CELLRANGE">
                      <a:rPr lang="en-US"/>
                      <a:pPr/>
                      <a:t>[CELLRANGE]</a:t>
                    </a:fld>
                    <a:endParaRPr lang="en-US"/>
                  </a:p>
                </c:rich>
              </c:tx>
              <c:dLblPos val="in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B-CD33-4B73-9C56-25DC198D88F1}"/>
                </c:ext>
              </c:extLst>
            </c:dLbl>
            <c:spPr>
              <a:solidFill>
                <a:schemeClr val="bg1"/>
              </a:solidFill>
              <a:ln>
                <a:noFill/>
              </a:ln>
              <a:effectLst/>
            </c:spPr>
            <c:txPr>
              <a:bodyPr rot="0" spcFirstLastPara="1" vertOverflow="ellipsis" vert="horz" wrap="square" anchor="ctr" anchorCtr="1"/>
              <a:lstStyle/>
              <a:p>
                <a:pPr>
                  <a:defRPr sz="900" b="0" i="0" u="none" strike="noStrike" kern="1200" baseline="0">
                    <a:solidFill>
                      <a:schemeClr val="accent2"/>
                    </a:solidFill>
                    <a:latin typeface="Arial Narrow" panose="020B0606020202030204" pitchFamily="34" charset="0"/>
                    <a:ea typeface="+mn-ea"/>
                    <a:cs typeface="+mn-cs"/>
                  </a:defRPr>
                </a:pPr>
                <a:endParaRPr lang="en-US"/>
              </a:p>
            </c:txPr>
            <c:dLblPos val="inEnd"/>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cat>
            <c:strRef>
              <c:f>'TEST -Randomised results (n=25)'!$A$2:$A$26</c:f>
              <c:strCache>
                <c:ptCount val="25"/>
                <c:pt idx="0">
                  <c:v>16</c:v>
                </c:pt>
                <c:pt idx="1">
                  <c:v>19</c:v>
                </c:pt>
                <c:pt idx="2">
                  <c:v>20</c:v>
                </c:pt>
                <c:pt idx="3">
                  <c:v>12</c:v>
                </c:pt>
                <c:pt idx="4">
                  <c:v>23</c:v>
                </c:pt>
                <c:pt idx="5">
                  <c:v>17</c:v>
                </c:pt>
                <c:pt idx="6">
                  <c:v>06</c:v>
                </c:pt>
                <c:pt idx="7">
                  <c:v>11</c:v>
                </c:pt>
                <c:pt idx="8">
                  <c:v>01</c:v>
                </c:pt>
                <c:pt idx="9">
                  <c:v>21</c:v>
                </c:pt>
                <c:pt idx="10">
                  <c:v>08</c:v>
                </c:pt>
                <c:pt idx="11">
                  <c:v>09</c:v>
                </c:pt>
                <c:pt idx="12">
                  <c:v>07</c:v>
                </c:pt>
                <c:pt idx="13">
                  <c:v>24</c:v>
                </c:pt>
                <c:pt idx="14">
                  <c:v>25</c:v>
                </c:pt>
                <c:pt idx="15">
                  <c:v>14</c:v>
                </c:pt>
                <c:pt idx="16">
                  <c:v>03</c:v>
                </c:pt>
                <c:pt idx="17">
                  <c:v>05</c:v>
                </c:pt>
                <c:pt idx="18">
                  <c:v>02</c:v>
                </c:pt>
                <c:pt idx="19">
                  <c:v>10</c:v>
                </c:pt>
                <c:pt idx="20">
                  <c:v>18</c:v>
                </c:pt>
                <c:pt idx="21">
                  <c:v>13</c:v>
                </c:pt>
                <c:pt idx="22">
                  <c:v>22</c:v>
                </c:pt>
                <c:pt idx="23">
                  <c:v>15</c:v>
                </c:pt>
                <c:pt idx="24">
                  <c:v>04</c:v>
                </c:pt>
              </c:strCache>
            </c:strRef>
          </c:cat>
          <c:val>
            <c:numRef>
              <c:f>'TEST -Randomised results (n=25)'!$D$2:$D$26</c:f>
              <c:numCache>
                <c:formatCode>General</c:formatCode>
                <c:ptCount val="25"/>
                <c:pt idx="0">
                  <c:v>3</c:v>
                </c:pt>
                <c:pt idx="1">
                  <c:v>10</c:v>
                </c:pt>
                <c:pt idx="2">
                  <c:v>11</c:v>
                </c:pt>
                <c:pt idx="3">
                  <c:v>11</c:v>
                </c:pt>
                <c:pt idx="4">
                  <c:v>5</c:v>
                </c:pt>
                <c:pt idx="5">
                  <c:v>5</c:v>
                </c:pt>
                <c:pt idx="6">
                  <c:v>11</c:v>
                </c:pt>
                <c:pt idx="7">
                  <c:v>11</c:v>
                </c:pt>
                <c:pt idx="8">
                  <c:v>11</c:v>
                </c:pt>
                <c:pt idx="9">
                  <c:v>11</c:v>
                </c:pt>
                <c:pt idx="10">
                  <c:v>11</c:v>
                </c:pt>
                <c:pt idx="11">
                  <c:v>10</c:v>
                </c:pt>
                <c:pt idx="12">
                  <c:v>11</c:v>
                </c:pt>
                <c:pt idx="13">
                  <c:v>14</c:v>
                </c:pt>
                <c:pt idx="14">
                  <c:v>14</c:v>
                </c:pt>
                <c:pt idx="15">
                  <c:v>13</c:v>
                </c:pt>
                <c:pt idx="16">
                  <c:v>11</c:v>
                </c:pt>
                <c:pt idx="17">
                  <c:v>17</c:v>
                </c:pt>
                <c:pt idx="18">
                  <c:v>17</c:v>
                </c:pt>
                <c:pt idx="19">
                  <c:v>17</c:v>
                </c:pt>
                <c:pt idx="20">
                  <c:v>17</c:v>
                </c:pt>
                <c:pt idx="21">
                  <c:v>17</c:v>
                </c:pt>
                <c:pt idx="22">
                  <c:v>19</c:v>
                </c:pt>
                <c:pt idx="23">
                  <c:v>25</c:v>
                </c:pt>
                <c:pt idx="24">
                  <c:v>30</c:v>
                </c:pt>
              </c:numCache>
            </c:numRef>
          </c:val>
          <c:extLst>
            <c:ext xmlns:c15="http://schemas.microsoft.com/office/drawing/2012/chart" uri="{02D57815-91ED-43cb-92C2-25804820EDAC}">
              <c15:datalabelsRange>
                <c15:f>'TEST -Randomised results (n=25)'!$E$2:$E$26</c15:f>
                <c15:dlblRangeCache>
                  <c:ptCount val="25"/>
                  <c:pt idx="0">
                    <c:v>15%</c:v>
                  </c:pt>
                  <c:pt idx="1">
                    <c:v>25%</c:v>
                  </c:pt>
                  <c:pt idx="2">
                    <c:v>30%</c:v>
                  </c:pt>
                  <c:pt idx="3">
                    <c:v>30%</c:v>
                  </c:pt>
                  <c:pt idx="4">
                    <c:v>35%</c:v>
                  </c:pt>
                  <c:pt idx="5">
                    <c:v>35%</c:v>
                  </c:pt>
                  <c:pt idx="6">
                    <c:v>40%</c:v>
                  </c:pt>
                  <c:pt idx="7">
                    <c:v>40%</c:v>
                  </c:pt>
                  <c:pt idx="8">
                    <c:v>40%</c:v>
                  </c:pt>
                  <c:pt idx="9">
                    <c:v>45%</c:v>
                  </c:pt>
                  <c:pt idx="10">
                    <c:v>50%</c:v>
                  </c:pt>
                  <c:pt idx="11">
                    <c:v>50%</c:v>
                  </c:pt>
                  <c:pt idx="12">
                    <c:v>55%</c:v>
                  </c:pt>
                  <c:pt idx="13">
                    <c:v>55%</c:v>
                  </c:pt>
                  <c:pt idx="14">
                    <c:v>55%</c:v>
                  </c:pt>
                  <c:pt idx="15">
                    <c:v>60%</c:v>
                  </c:pt>
                  <c:pt idx="16">
                    <c:v>65%</c:v>
                  </c:pt>
                  <c:pt idx="17">
                    <c:v>75%</c:v>
                  </c:pt>
                  <c:pt idx="18">
                    <c:v>80%</c:v>
                  </c:pt>
                  <c:pt idx="19">
                    <c:v>80%</c:v>
                  </c:pt>
                  <c:pt idx="20">
                    <c:v>80%</c:v>
                  </c:pt>
                  <c:pt idx="21">
                    <c:v>86%</c:v>
                  </c:pt>
                  <c:pt idx="22">
                    <c:v>96%</c:v>
                  </c:pt>
                  <c:pt idx="23">
                    <c:v>99%</c:v>
                  </c:pt>
                  <c:pt idx="24">
                    <c:v>100%</c:v>
                  </c:pt>
                </c15:dlblRangeCache>
              </c15:datalabelsRange>
            </c:ext>
            <c:ext xmlns:c16="http://schemas.microsoft.com/office/drawing/2014/chart" uri="{C3380CC4-5D6E-409C-BE32-E72D297353CC}">
              <c16:uniqueId val="{00000001-CD33-4B73-9C56-25DC198D88F1}"/>
            </c:ext>
          </c:extLst>
        </c:ser>
        <c:dLbls>
          <c:showLegendKey val="0"/>
          <c:showVal val="0"/>
          <c:showCatName val="0"/>
          <c:showSerName val="0"/>
          <c:showPercent val="0"/>
          <c:showBubbleSize val="0"/>
        </c:dLbls>
        <c:gapWidth val="219"/>
        <c:overlap val="-27"/>
        <c:axId val="639779640"/>
        <c:axId val="639776032"/>
      </c:barChart>
      <c:catAx>
        <c:axId val="639779640"/>
        <c:scaling>
          <c:orientation val="minMax"/>
        </c:scaling>
        <c:delete val="0"/>
        <c:axPos val="b"/>
        <c:title>
          <c:tx>
            <c:rich>
              <a:bodyPr rot="0" spcFirstLastPara="1" vertOverflow="ellipsis" vert="horz" wrap="square" anchor="ctr" anchorCtr="1"/>
              <a:lstStyle/>
              <a:p>
                <a:pPr>
                  <a:defRPr sz="1200" b="0" i="0" u="none" strike="noStrike" kern="1200" baseline="0">
                    <a:solidFill>
                      <a:schemeClr val="tx1">
                        <a:lumMod val="65000"/>
                        <a:lumOff val="35000"/>
                      </a:schemeClr>
                    </a:solidFill>
                    <a:latin typeface="Arial Narrow" panose="020B0606020202030204" pitchFamily="34" charset="0"/>
                    <a:ea typeface="+mn-ea"/>
                    <a:cs typeface="+mn-cs"/>
                  </a:defRPr>
                </a:pPr>
                <a:r>
                  <a:rPr lang="en-US"/>
                  <a:t>Applicant (test)</a:t>
                </a:r>
              </a:p>
            </c:rich>
          </c:tx>
          <c:layout>
            <c:manualLayout>
              <c:xMode val="edge"/>
              <c:yMode val="edge"/>
              <c:x val="0.47232210462696045"/>
              <c:y val="0.8573091491003213"/>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Arial Narrow" panose="020B0606020202030204" pitchFamily="34" charset="0"/>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Arial Narrow" panose="020B0606020202030204" pitchFamily="34" charset="0"/>
                <a:ea typeface="+mn-ea"/>
                <a:cs typeface="+mn-cs"/>
              </a:defRPr>
            </a:pPr>
            <a:endParaRPr lang="en-US"/>
          </a:p>
        </c:txPr>
        <c:crossAx val="639776032"/>
        <c:crosses val="autoZero"/>
        <c:auto val="1"/>
        <c:lblAlgn val="ctr"/>
        <c:lblOffset val="100"/>
        <c:noMultiLvlLbl val="0"/>
      </c:catAx>
      <c:valAx>
        <c:axId val="639776032"/>
        <c:scaling>
          <c:orientation val="minMax"/>
          <c:max val="3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chemeClr val="tx1">
                        <a:lumMod val="65000"/>
                        <a:lumOff val="35000"/>
                      </a:schemeClr>
                    </a:solidFill>
                    <a:latin typeface="Arial Narrow" panose="020B0606020202030204" pitchFamily="34" charset="0"/>
                    <a:ea typeface="+mn-ea"/>
                    <a:cs typeface="+mn-cs"/>
                  </a:defRPr>
                </a:pPr>
                <a:r>
                  <a:rPr lang="en-US"/>
                  <a:t>Self-assessment score</a:t>
                </a:r>
              </a:p>
            </c:rich>
          </c:tx>
          <c:layout>
            <c:manualLayout>
              <c:xMode val="edge"/>
              <c:yMode val="edge"/>
              <c:x val="2.1254613548468148E-2"/>
              <c:y val="0.24397289561594748"/>
            </c:manualLayout>
          </c:layout>
          <c:overlay val="0"/>
          <c:spPr>
            <a:noFill/>
            <a:ln>
              <a:noFill/>
            </a:ln>
            <a:effectLst/>
          </c:spPr>
          <c:txPr>
            <a:bodyPr rot="-5400000" spcFirstLastPara="1" vertOverflow="ellipsis" vert="horz" wrap="square" anchor="ctr" anchorCtr="1"/>
            <a:lstStyle/>
            <a:p>
              <a:pPr>
                <a:defRPr sz="1200" b="0" i="0" u="none" strike="noStrike" kern="1200" baseline="0">
                  <a:solidFill>
                    <a:schemeClr val="tx1">
                      <a:lumMod val="65000"/>
                      <a:lumOff val="35000"/>
                    </a:schemeClr>
                  </a:solidFill>
                  <a:latin typeface="Arial Narrow" panose="020B0606020202030204" pitchFamily="34" charset="0"/>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Arial Narrow" panose="020B0606020202030204" pitchFamily="34" charset="0"/>
                <a:ea typeface="+mn-ea"/>
                <a:cs typeface="+mn-cs"/>
              </a:defRPr>
            </a:pPr>
            <a:endParaRPr lang="en-US"/>
          </a:p>
        </c:txPr>
        <c:crossAx val="639779640"/>
        <c:crosses val="autoZero"/>
        <c:crossBetween val="between"/>
        <c:majorUnit val="5"/>
      </c:valAx>
      <c:spPr>
        <a:noFill/>
        <a:ln>
          <a:noFill/>
        </a:ln>
        <a:effectLst/>
      </c:spPr>
    </c:plotArea>
    <c:legend>
      <c:legendPos val="b"/>
      <c:layout>
        <c:manualLayout>
          <c:xMode val="edge"/>
          <c:yMode val="edge"/>
          <c:x val="0.12404151938963642"/>
          <c:y val="0.10299738240793768"/>
          <c:w val="0.49751841175092443"/>
          <c:h val="7.4429809881899581E-2"/>
        </c:manualLayout>
      </c:layout>
      <c:overlay val="0"/>
      <c:spPr>
        <a:solidFill>
          <a:schemeClr val="bg1"/>
        </a:solid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Arial Narrow" panose="020B0606020202030204" pitchFamily="34" charset="0"/>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200">
          <a:latin typeface="Arial Narrow" panose="020B0606020202030204" pitchFamily="34" charset="0"/>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6</xdr:col>
      <xdr:colOff>333374</xdr:colOff>
      <xdr:row>1</xdr:row>
      <xdr:rowOff>80961</xdr:rowOff>
    </xdr:from>
    <xdr:to>
      <xdr:col>18</xdr:col>
      <xdr:colOff>380999</xdr:colOff>
      <xdr:row>18</xdr:row>
      <xdr:rowOff>161924</xdr:rowOff>
    </xdr:to>
    <xdr:graphicFrame macro="">
      <xdr:nvGraphicFramePr>
        <xdr:cNvPr id="2" name="Chart 1">
          <a:extLst>
            <a:ext uri="{FF2B5EF4-FFF2-40B4-BE49-F238E27FC236}">
              <a16:creationId xmlns:a16="http://schemas.microsoft.com/office/drawing/2014/main" id="{3CCF7592-2092-46B5-89E8-838039DB6FF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418CA2-7BF8-463C-9808-A7E1F6878FC7}">
  <sheetPr>
    <tabColor rgb="FF99FF99"/>
  </sheetPr>
  <dimension ref="A1:I164"/>
  <sheetViews>
    <sheetView workbookViewId="0">
      <pane ySplit="1" topLeftCell="A2" activePane="bottomLeft" state="frozen"/>
      <selection pane="bottomLeft" activeCell="G4" sqref="G4"/>
    </sheetView>
  </sheetViews>
  <sheetFormatPr defaultColWidth="9.15625" defaultRowHeight="14.4" x14ac:dyDescent="0.55000000000000004"/>
  <cols>
    <col min="1" max="1" width="13.26171875" style="60" customWidth="1"/>
    <col min="2" max="2" width="13.83984375" style="60" customWidth="1"/>
    <col min="3" max="3" width="77.68359375" style="61" customWidth="1"/>
    <col min="4" max="5" width="12.578125" style="61" customWidth="1"/>
    <col min="6" max="6" width="11.83984375" style="60" customWidth="1"/>
    <col min="7" max="7" width="18.83984375" style="60" customWidth="1"/>
    <col min="8" max="9" width="37" style="60" customWidth="1"/>
    <col min="10" max="16384" width="9.15625" style="35"/>
  </cols>
  <sheetData>
    <row r="1" spans="1:9" ht="41.25" customHeight="1" thickBot="1" x14ac:dyDescent="0.6">
      <c r="A1" s="100" t="s">
        <v>690</v>
      </c>
      <c r="B1" s="101"/>
      <c r="C1" s="62" t="s">
        <v>719</v>
      </c>
      <c r="D1" s="62" t="s">
        <v>0</v>
      </c>
      <c r="E1" s="62" t="s">
        <v>1</v>
      </c>
      <c r="F1" s="62" t="s">
        <v>688</v>
      </c>
      <c r="G1" s="62" t="s">
        <v>720</v>
      </c>
      <c r="H1" s="62" t="s">
        <v>721</v>
      </c>
      <c r="I1" s="62" t="s">
        <v>689</v>
      </c>
    </row>
    <row r="2" spans="1:9" ht="15" x14ac:dyDescent="0.55000000000000004">
      <c r="A2" s="91" t="s">
        <v>3</v>
      </c>
      <c r="B2" s="92"/>
      <c r="C2" s="92"/>
      <c r="D2" s="92"/>
      <c r="E2" s="92"/>
      <c r="F2" s="92"/>
      <c r="G2" s="92"/>
      <c r="H2" s="92"/>
      <c r="I2" s="93"/>
    </row>
    <row r="3" spans="1:9" ht="14.7" thickBot="1" x14ac:dyDescent="0.6">
      <c r="A3" s="36" t="s">
        <v>4</v>
      </c>
      <c r="B3" s="94" t="s">
        <v>6</v>
      </c>
      <c r="C3" s="95"/>
      <c r="D3" s="95"/>
      <c r="E3" s="95"/>
      <c r="F3" s="95"/>
      <c r="G3" s="95"/>
      <c r="H3" s="95"/>
      <c r="I3" s="96"/>
    </row>
    <row r="4" spans="1:9" ht="23.1" thickBot="1" x14ac:dyDescent="0.6">
      <c r="A4" s="37" t="s">
        <v>7</v>
      </c>
      <c r="B4" s="38" t="s">
        <v>8</v>
      </c>
      <c r="C4" s="39" t="s">
        <v>84</v>
      </c>
      <c r="D4" s="40" t="s">
        <v>85</v>
      </c>
      <c r="E4" s="41" t="s">
        <v>86</v>
      </c>
      <c r="F4" s="38" t="s">
        <v>87</v>
      </c>
      <c r="G4" s="27" t="s">
        <v>2</v>
      </c>
      <c r="H4" s="63" t="s">
        <v>5</v>
      </c>
      <c r="I4" s="64" t="s">
        <v>5</v>
      </c>
    </row>
    <row r="5" spans="1:9" ht="45.9" thickBot="1" x14ac:dyDescent="0.6">
      <c r="A5" s="37" t="s">
        <v>7</v>
      </c>
      <c r="B5" s="38" t="s">
        <v>9</v>
      </c>
      <c r="C5" s="39" t="s">
        <v>90</v>
      </c>
      <c r="D5" s="40" t="s">
        <v>91</v>
      </c>
      <c r="E5" s="41" t="s">
        <v>92</v>
      </c>
      <c r="F5" s="38" t="s">
        <v>87</v>
      </c>
      <c r="G5" s="27" t="s">
        <v>2</v>
      </c>
      <c r="H5" s="63" t="s">
        <v>5</v>
      </c>
      <c r="I5" s="64" t="s">
        <v>5</v>
      </c>
    </row>
    <row r="6" spans="1:9" ht="23.1" thickBot="1" x14ac:dyDescent="0.6">
      <c r="A6" s="37" t="s">
        <v>7</v>
      </c>
      <c r="B6" s="38" t="s">
        <v>10</v>
      </c>
      <c r="C6" s="39" t="s">
        <v>96</v>
      </c>
      <c r="D6" s="40" t="s">
        <v>97</v>
      </c>
      <c r="E6" s="38"/>
      <c r="F6" s="38" t="s">
        <v>98</v>
      </c>
      <c r="G6" s="27" t="s">
        <v>2</v>
      </c>
      <c r="H6" s="63" t="s">
        <v>5</v>
      </c>
      <c r="I6" s="64" t="s">
        <v>5</v>
      </c>
    </row>
    <row r="7" spans="1:9" ht="14.7" thickBot="1" x14ac:dyDescent="0.6">
      <c r="A7" s="42" t="s">
        <v>711</v>
      </c>
      <c r="B7" s="85" t="s">
        <v>11</v>
      </c>
      <c r="C7" s="86"/>
      <c r="D7" s="86"/>
      <c r="E7" s="86"/>
      <c r="F7" s="86"/>
      <c r="G7" s="86"/>
      <c r="H7" s="86"/>
      <c r="I7" s="87"/>
    </row>
    <row r="8" spans="1:9" ht="23.1" thickBot="1" x14ac:dyDescent="0.6">
      <c r="A8" s="37" t="s">
        <v>7</v>
      </c>
      <c r="B8" s="38" t="s">
        <v>12</v>
      </c>
      <c r="C8" s="39" t="s">
        <v>103</v>
      </c>
      <c r="D8" s="40" t="s">
        <v>104</v>
      </c>
      <c r="E8" s="41" t="s">
        <v>86</v>
      </c>
      <c r="F8" s="38" t="s">
        <v>105</v>
      </c>
      <c r="G8" s="27" t="s">
        <v>2</v>
      </c>
      <c r="H8" s="63" t="s">
        <v>5</v>
      </c>
      <c r="I8" s="64" t="s">
        <v>5</v>
      </c>
    </row>
    <row r="9" spans="1:9" ht="23.1" thickBot="1" x14ac:dyDescent="0.6">
      <c r="A9" s="37" t="s">
        <v>7</v>
      </c>
      <c r="B9" s="38" t="s">
        <v>13</v>
      </c>
      <c r="C9" s="39" t="s">
        <v>108</v>
      </c>
      <c r="D9" s="38"/>
      <c r="E9" s="38"/>
      <c r="F9" s="38" t="s">
        <v>98</v>
      </c>
      <c r="G9" s="27" t="s">
        <v>2</v>
      </c>
      <c r="H9" s="63" t="s">
        <v>5</v>
      </c>
      <c r="I9" s="64" t="s">
        <v>5</v>
      </c>
    </row>
    <row r="10" spans="1:9" ht="23.1" thickBot="1" x14ac:dyDescent="0.6">
      <c r="A10" s="37" t="s">
        <v>7</v>
      </c>
      <c r="B10" s="38" t="s">
        <v>14</v>
      </c>
      <c r="C10" s="39" t="s">
        <v>111</v>
      </c>
      <c r="D10" s="38"/>
      <c r="E10" s="38"/>
      <c r="F10" s="38" t="s">
        <v>98</v>
      </c>
      <c r="G10" s="27" t="s">
        <v>2</v>
      </c>
      <c r="H10" s="63" t="s">
        <v>5</v>
      </c>
      <c r="I10" s="64" t="s">
        <v>5</v>
      </c>
    </row>
    <row r="11" spans="1:9" ht="34.5" thickBot="1" x14ac:dyDescent="0.6">
      <c r="A11" s="37" t="s">
        <v>7</v>
      </c>
      <c r="B11" s="38" t="s">
        <v>15</v>
      </c>
      <c r="C11" s="39" t="s">
        <v>114</v>
      </c>
      <c r="D11" s="38"/>
      <c r="E11" s="41" t="s">
        <v>115</v>
      </c>
      <c r="F11" s="38" t="s">
        <v>105</v>
      </c>
      <c r="G11" s="27" t="s">
        <v>2</v>
      </c>
      <c r="H11" s="63" t="s">
        <v>5</v>
      </c>
      <c r="I11" s="64" t="s">
        <v>5</v>
      </c>
    </row>
    <row r="12" spans="1:9" ht="23.1" thickBot="1" x14ac:dyDescent="0.6">
      <c r="A12" s="37" t="s">
        <v>7</v>
      </c>
      <c r="B12" s="38" t="s">
        <v>16</v>
      </c>
      <c r="C12" s="39" t="s">
        <v>118</v>
      </c>
      <c r="D12" s="38"/>
      <c r="E12" s="38"/>
      <c r="F12" s="38" t="s">
        <v>98</v>
      </c>
      <c r="G12" s="27" t="s">
        <v>2</v>
      </c>
      <c r="H12" s="63" t="s">
        <v>5</v>
      </c>
      <c r="I12" s="64" t="s">
        <v>5</v>
      </c>
    </row>
    <row r="13" spans="1:9" ht="14.7" thickBot="1" x14ac:dyDescent="0.6">
      <c r="A13" s="43"/>
      <c r="B13" s="82" t="s">
        <v>17</v>
      </c>
      <c r="C13" s="83"/>
      <c r="D13" s="83"/>
      <c r="E13" s="83"/>
      <c r="F13" s="83"/>
      <c r="G13" s="83"/>
      <c r="H13" s="83"/>
      <c r="I13" s="84"/>
    </row>
    <row r="14" spans="1:9" ht="15.3" thickBot="1" x14ac:dyDescent="0.6">
      <c r="A14" s="37" t="s">
        <v>7</v>
      </c>
      <c r="B14" s="38" t="s">
        <v>18</v>
      </c>
      <c r="C14" s="39" t="s">
        <v>122</v>
      </c>
      <c r="D14" s="40" t="s">
        <v>123</v>
      </c>
      <c r="E14" s="38"/>
      <c r="F14" s="38" t="s">
        <v>87</v>
      </c>
      <c r="G14" s="27" t="s">
        <v>2</v>
      </c>
      <c r="H14" s="63" t="s">
        <v>5</v>
      </c>
      <c r="I14" s="64" t="s">
        <v>5</v>
      </c>
    </row>
    <row r="15" spans="1:9" ht="23.1" thickBot="1" x14ac:dyDescent="0.6">
      <c r="A15" s="37" t="s">
        <v>7</v>
      </c>
      <c r="B15" s="38" t="s">
        <v>19</v>
      </c>
      <c r="C15" s="39" t="s">
        <v>126</v>
      </c>
      <c r="D15" s="38"/>
      <c r="E15" s="38"/>
      <c r="F15" s="38" t="s">
        <v>98</v>
      </c>
      <c r="G15" s="27" t="s">
        <v>2</v>
      </c>
      <c r="H15" s="63" t="s">
        <v>5</v>
      </c>
      <c r="I15" s="64" t="s">
        <v>5</v>
      </c>
    </row>
    <row r="16" spans="1:9" ht="23.1" thickBot="1" x14ac:dyDescent="0.6">
      <c r="A16" s="37" t="s">
        <v>7</v>
      </c>
      <c r="B16" s="38" t="s">
        <v>20</v>
      </c>
      <c r="C16" s="39" t="s">
        <v>129</v>
      </c>
      <c r="D16" s="40" t="s">
        <v>123</v>
      </c>
      <c r="E16" s="38"/>
      <c r="F16" s="38" t="s">
        <v>87</v>
      </c>
      <c r="G16" s="27" t="s">
        <v>2</v>
      </c>
      <c r="H16" s="63" t="s">
        <v>5</v>
      </c>
      <c r="I16" s="64" t="s">
        <v>5</v>
      </c>
    </row>
    <row r="17" spans="1:9" ht="15.3" thickBot="1" x14ac:dyDescent="0.6">
      <c r="A17" s="37" t="s">
        <v>7</v>
      </c>
      <c r="B17" s="38" t="s">
        <v>21</v>
      </c>
      <c r="C17" s="39" t="s">
        <v>132</v>
      </c>
      <c r="D17" s="40" t="s">
        <v>133</v>
      </c>
      <c r="E17" s="38"/>
      <c r="F17" s="38" t="s">
        <v>105</v>
      </c>
      <c r="G17" s="27" t="s">
        <v>2</v>
      </c>
      <c r="H17" s="63" t="s">
        <v>5</v>
      </c>
      <c r="I17" s="64" t="s">
        <v>5</v>
      </c>
    </row>
    <row r="18" spans="1:9" ht="14.7" thickBot="1" x14ac:dyDescent="0.6">
      <c r="A18" s="44" t="s">
        <v>711</v>
      </c>
      <c r="B18" s="85" t="s">
        <v>22</v>
      </c>
      <c r="C18" s="86"/>
      <c r="D18" s="86"/>
      <c r="E18" s="86"/>
      <c r="F18" s="86"/>
      <c r="G18" s="86"/>
      <c r="H18" s="86"/>
      <c r="I18" s="87"/>
    </row>
    <row r="19" spans="1:9" ht="23.1" thickBot="1" x14ac:dyDescent="0.6">
      <c r="A19" s="37" t="s">
        <v>7</v>
      </c>
      <c r="B19" s="38" t="s">
        <v>23</v>
      </c>
      <c r="C19" s="39" t="s">
        <v>137</v>
      </c>
      <c r="D19" s="38"/>
      <c r="E19" s="38"/>
      <c r="F19" s="38" t="s">
        <v>105</v>
      </c>
      <c r="G19" s="27" t="s">
        <v>2</v>
      </c>
      <c r="H19" s="65" t="s">
        <v>5</v>
      </c>
      <c r="I19" s="66" t="s">
        <v>5</v>
      </c>
    </row>
    <row r="20" spans="1:9" ht="34.5" thickBot="1" x14ac:dyDescent="0.6">
      <c r="A20" s="37" t="s">
        <v>7</v>
      </c>
      <c r="B20" s="38" t="s">
        <v>24</v>
      </c>
      <c r="C20" s="39" t="s">
        <v>25</v>
      </c>
      <c r="D20" s="38"/>
      <c r="E20" s="38"/>
      <c r="F20" s="38" t="s">
        <v>98</v>
      </c>
      <c r="G20" s="27" t="s">
        <v>2</v>
      </c>
      <c r="H20" s="65" t="s">
        <v>5</v>
      </c>
      <c r="I20" s="66" t="s">
        <v>5</v>
      </c>
    </row>
    <row r="21" spans="1:9" ht="23.1" thickBot="1" x14ac:dyDescent="0.6">
      <c r="A21" s="37" t="s">
        <v>7</v>
      </c>
      <c r="B21" s="38" t="s">
        <v>26</v>
      </c>
      <c r="C21" s="39" t="s">
        <v>142</v>
      </c>
      <c r="D21" s="38"/>
      <c r="E21" s="38"/>
      <c r="F21" s="38" t="s">
        <v>105</v>
      </c>
      <c r="G21" s="27" t="s">
        <v>2</v>
      </c>
      <c r="H21" s="65" t="s">
        <v>5</v>
      </c>
      <c r="I21" s="66" t="s">
        <v>5</v>
      </c>
    </row>
    <row r="22" spans="1:9" ht="15.3" thickBot="1" x14ac:dyDescent="0.6">
      <c r="A22" s="37" t="s">
        <v>7</v>
      </c>
      <c r="B22" s="38" t="s">
        <v>27</v>
      </c>
      <c r="C22" s="39" t="s">
        <v>145</v>
      </c>
      <c r="D22" s="38"/>
      <c r="E22" s="38"/>
      <c r="F22" s="38" t="s">
        <v>105</v>
      </c>
      <c r="G22" s="27" t="s">
        <v>2</v>
      </c>
      <c r="H22" s="65" t="s">
        <v>5</v>
      </c>
      <c r="I22" s="66" t="s">
        <v>5</v>
      </c>
    </row>
    <row r="23" spans="1:9" ht="15.3" thickBot="1" x14ac:dyDescent="0.6">
      <c r="A23" s="37" t="s">
        <v>7</v>
      </c>
      <c r="B23" s="38" t="s">
        <v>28</v>
      </c>
      <c r="C23" s="39" t="s">
        <v>148</v>
      </c>
      <c r="D23" s="38"/>
      <c r="E23" s="38"/>
      <c r="F23" s="38" t="s">
        <v>105</v>
      </c>
      <c r="G23" s="27" t="s">
        <v>2</v>
      </c>
      <c r="H23" s="65" t="s">
        <v>5</v>
      </c>
      <c r="I23" s="66" t="s">
        <v>5</v>
      </c>
    </row>
    <row r="24" spans="1:9" ht="15.3" thickBot="1" x14ac:dyDescent="0.6">
      <c r="A24" s="45" t="s">
        <v>7</v>
      </c>
      <c r="B24" s="46" t="s">
        <v>29</v>
      </c>
      <c r="C24" s="47" t="s">
        <v>151</v>
      </c>
      <c r="D24" s="46"/>
      <c r="E24" s="46"/>
      <c r="F24" s="46" t="s">
        <v>105</v>
      </c>
      <c r="G24" s="27" t="s">
        <v>2</v>
      </c>
      <c r="H24" s="67" t="s">
        <v>5</v>
      </c>
      <c r="I24" s="68" t="s">
        <v>5</v>
      </c>
    </row>
    <row r="25" spans="1:9" ht="15.3" thickBot="1" x14ac:dyDescent="0.6">
      <c r="A25" s="91" t="s">
        <v>702</v>
      </c>
      <c r="B25" s="92"/>
      <c r="C25" s="92"/>
      <c r="D25" s="92"/>
      <c r="E25" s="92"/>
      <c r="F25" s="92"/>
      <c r="G25" s="92"/>
      <c r="H25" s="92"/>
      <c r="I25" s="93"/>
    </row>
    <row r="26" spans="1:9" ht="23.1" thickBot="1" x14ac:dyDescent="0.6">
      <c r="A26" s="37" t="s">
        <v>30</v>
      </c>
      <c r="B26" s="38" t="s">
        <v>8</v>
      </c>
      <c r="C26" s="39" t="s">
        <v>157</v>
      </c>
      <c r="D26" s="38"/>
      <c r="E26" s="38"/>
      <c r="F26" s="38" t="s">
        <v>98</v>
      </c>
      <c r="G26" s="27" t="s">
        <v>2</v>
      </c>
      <c r="H26" s="65" t="s">
        <v>5</v>
      </c>
      <c r="I26" s="66" t="s">
        <v>5</v>
      </c>
    </row>
    <row r="27" spans="1:9" ht="23.1" thickBot="1" x14ac:dyDescent="0.6">
      <c r="A27" s="37" t="s">
        <v>30</v>
      </c>
      <c r="B27" s="38" t="s">
        <v>9</v>
      </c>
      <c r="C27" s="39" t="s">
        <v>160</v>
      </c>
      <c r="D27" s="40" t="s">
        <v>161</v>
      </c>
      <c r="E27" s="41" t="s">
        <v>162</v>
      </c>
      <c r="F27" s="38" t="s">
        <v>87</v>
      </c>
      <c r="G27" s="27" t="s">
        <v>2</v>
      </c>
      <c r="H27" s="65" t="s">
        <v>5</v>
      </c>
      <c r="I27" s="66" t="s">
        <v>5</v>
      </c>
    </row>
    <row r="28" spans="1:9" ht="23.1" thickBot="1" x14ac:dyDescent="0.6">
      <c r="A28" s="37" t="s">
        <v>30</v>
      </c>
      <c r="B28" s="38" t="s">
        <v>10</v>
      </c>
      <c r="C28" s="39" t="s">
        <v>165</v>
      </c>
      <c r="D28" s="40" t="s">
        <v>133</v>
      </c>
      <c r="E28" s="41" t="s">
        <v>162</v>
      </c>
      <c r="F28" s="38" t="s">
        <v>87</v>
      </c>
      <c r="G28" s="27" t="s">
        <v>2</v>
      </c>
      <c r="H28" s="65" t="s">
        <v>5</v>
      </c>
      <c r="I28" s="66" t="s">
        <v>5</v>
      </c>
    </row>
    <row r="29" spans="1:9" ht="23.1" thickBot="1" x14ac:dyDescent="0.6">
      <c r="A29" s="37" t="s">
        <v>30</v>
      </c>
      <c r="B29" s="38" t="s">
        <v>31</v>
      </c>
      <c r="C29" s="39" t="s">
        <v>168</v>
      </c>
      <c r="D29" s="38"/>
      <c r="E29" s="38"/>
      <c r="F29" s="38" t="s">
        <v>98</v>
      </c>
      <c r="G29" s="27" t="s">
        <v>2</v>
      </c>
      <c r="H29" s="65" t="s">
        <v>5</v>
      </c>
      <c r="I29" s="66" t="s">
        <v>5</v>
      </c>
    </row>
    <row r="30" spans="1:9" ht="23.1" thickBot="1" x14ac:dyDescent="0.6">
      <c r="A30" s="37" t="s">
        <v>30</v>
      </c>
      <c r="B30" s="38" t="s">
        <v>32</v>
      </c>
      <c r="C30" s="39" t="s">
        <v>171</v>
      </c>
      <c r="D30" s="48" t="s">
        <v>172</v>
      </c>
      <c r="E30" s="38"/>
      <c r="F30" s="38" t="s">
        <v>87</v>
      </c>
      <c r="G30" s="27" t="s">
        <v>2</v>
      </c>
      <c r="H30" s="65" t="s">
        <v>5</v>
      </c>
      <c r="I30" s="66" t="s">
        <v>5</v>
      </c>
    </row>
    <row r="31" spans="1:9" ht="15" x14ac:dyDescent="0.55000000000000004">
      <c r="A31" s="91" t="s">
        <v>33</v>
      </c>
      <c r="B31" s="92"/>
      <c r="C31" s="92"/>
      <c r="D31" s="92"/>
      <c r="E31" s="92"/>
      <c r="F31" s="92"/>
      <c r="G31" s="92"/>
      <c r="H31" s="92"/>
      <c r="I31" s="93"/>
    </row>
    <row r="32" spans="1:9" ht="14.7" thickBot="1" x14ac:dyDescent="0.6">
      <c r="A32" s="36" t="s">
        <v>4</v>
      </c>
      <c r="B32" s="94" t="s">
        <v>34</v>
      </c>
      <c r="C32" s="95"/>
      <c r="D32" s="95"/>
      <c r="E32" s="95"/>
      <c r="F32" s="95"/>
      <c r="G32" s="95"/>
      <c r="H32" s="95"/>
      <c r="I32" s="96"/>
    </row>
    <row r="33" spans="1:9" ht="15.3" thickBot="1" x14ac:dyDescent="0.6">
      <c r="A33" s="37" t="s">
        <v>35</v>
      </c>
      <c r="B33" s="38" t="s">
        <v>8</v>
      </c>
      <c r="C33" s="39" t="s">
        <v>178</v>
      </c>
      <c r="D33" s="40" t="s">
        <v>179</v>
      </c>
      <c r="E33" s="38"/>
      <c r="F33" s="38" t="s">
        <v>87</v>
      </c>
      <c r="G33" s="27" t="s">
        <v>2</v>
      </c>
      <c r="H33" s="65" t="s">
        <v>5</v>
      </c>
      <c r="I33" s="66" t="s">
        <v>5</v>
      </c>
    </row>
    <row r="34" spans="1:9" ht="15.3" thickBot="1" x14ac:dyDescent="0.6">
      <c r="A34" s="37" t="s">
        <v>35</v>
      </c>
      <c r="B34" s="38" t="s">
        <v>9</v>
      </c>
      <c r="C34" s="39" t="s">
        <v>182</v>
      </c>
      <c r="D34" s="40" t="s">
        <v>183</v>
      </c>
      <c r="E34" s="41" t="s">
        <v>86</v>
      </c>
      <c r="F34" s="38" t="s">
        <v>87</v>
      </c>
      <c r="G34" s="27" t="s">
        <v>2</v>
      </c>
      <c r="H34" s="65" t="s">
        <v>5</v>
      </c>
      <c r="I34" s="66" t="s">
        <v>5</v>
      </c>
    </row>
    <row r="35" spans="1:9" ht="23.1" thickBot="1" x14ac:dyDescent="0.6">
      <c r="A35" s="37" t="s">
        <v>35</v>
      </c>
      <c r="B35" s="38" t="s">
        <v>10</v>
      </c>
      <c r="C35" s="39" t="s">
        <v>186</v>
      </c>
      <c r="D35" s="38"/>
      <c r="E35" s="38"/>
      <c r="F35" s="38" t="s">
        <v>105</v>
      </c>
      <c r="G35" s="27" t="s">
        <v>2</v>
      </c>
      <c r="H35" s="65" t="s">
        <v>5</v>
      </c>
      <c r="I35" s="66" t="s">
        <v>5</v>
      </c>
    </row>
    <row r="36" spans="1:9" ht="23.1" thickBot="1" x14ac:dyDescent="0.6">
      <c r="A36" s="37" t="s">
        <v>35</v>
      </c>
      <c r="B36" s="38" t="s">
        <v>31</v>
      </c>
      <c r="C36" s="39" t="s">
        <v>189</v>
      </c>
      <c r="D36" s="40" t="s">
        <v>183</v>
      </c>
      <c r="E36" s="41" t="s">
        <v>190</v>
      </c>
      <c r="F36" s="38" t="s">
        <v>87</v>
      </c>
      <c r="G36" s="27" t="s">
        <v>2</v>
      </c>
      <c r="H36" s="65" t="s">
        <v>5</v>
      </c>
      <c r="I36" s="66" t="s">
        <v>5</v>
      </c>
    </row>
    <row r="37" spans="1:9" ht="34.5" thickBot="1" x14ac:dyDescent="0.6">
      <c r="A37" s="37" t="s">
        <v>35</v>
      </c>
      <c r="B37" s="38" t="s">
        <v>32</v>
      </c>
      <c r="C37" s="39" t="s">
        <v>193</v>
      </c>
      <c r="D37" s="40" t="s">
        <v>179</v>
      </c>
      <c r="E37" s="38"/>
      <c r="F37" s="38" t="s">
        <v>105</v>
      </c>
      <c r="G37" s="27" t="s">
        <v>2</v>
      </c>
      <c r="H37" s="65" t="s">
        <v>5</v>
      </c>
      <c r="I37" s="66" t="s">
        <v>5</v>
      </c>
    </row>
    <row r="38" spans="1:9" ht="23.1" thickBot="1" x14ac:dyDescent="0.6">
      <c r="A38" s="37" t="s">
        <v>36</v>
      </c>
      <c r="B38" s="38" t="s">
        <v>37</v>
      </c>
      <c r="C38" s="39" t="s">
        <v>197</v>
      </c>
      <c r="D38" s="40" t="s">
        <v>183</v>
      </c>
      <c r="E38" s="41" t="s">
        <v>198</v>
      </c>
      <c r="F38" s="38" t="s">
        <v>87</v>
      </c>
      <c r="G38" s="27" t="s">
        <v>2</v>
      </c>
      <c r="H38" s="65" t="s">
        <v>5</v>
      </c>
      <c r="I38" s="66" t="s">
        <v>5</v>
      </c>
    </row>
    <row r="39" spans="1:9" ht="15.3" thickBot="1" x14ac:dyDescent="0.6">
      <c r="A39" s="37" t="s">
        <v>35</v>
      </c>
      <c r="B39" s="38" t="s">
        <v>38</v>
      </c>
      <c r="C39" s="39" t="s">
        <v>201</v>
      </c>
      <c r="D39" s="40" t="s">
        <v>202</v>
      </c>
      <c r="E39" s="38"/>
      <c r="F39" s="38" t="s">
        <v>87</v>
      </c>
      <c r="G39" s="27" t="s">
        <v>2</v>
      </c>
      <c r="H39" s="65" t="s">
        <v>5</v>
      </c>
      <c r="I39" s="66" t="s">
        <v>5</v>
      </c>
    </row>
    <row r="40" spans="1:9" ht="34.5" thickBot="1" x14ac:dyDescent="0.6">
      <c r="A40" s="37" t="s">
        <v>36</v>
      </c>
      <c r="B40" s="38" t="s">
        <v>39</v>
      </c>
      <c r="C40" s="39" t="s">
        <v>206</v>
      </c>
      <c r="D40" s="40" t="s">
        <v>207</v>
      </c>
      <c r="E40" s="41" t="s">
        <v>208</v>
      </c>
      <c r="F40" s="38" t="s">
        <v>87</v>
      </c>
      <c r="G40" s="27" t="s">
        <v>2</v>
      </c>
      <c r="H40" s="65" t="s">
        <v>5</v>
      </c>
      <c r="I40" s="66" t="s">
        <v>5</v>
      </c>
    </row>
    <row r="41" spans="1:9" ht="14.7" thickBot="1" x14ac:dyDescent="0.6">
      <c r="A41" s="36" t="s">
        <v>4</v>
      </c>
      <c r="B41" s="94" t="s">
        <v>40</v>
      </c>
      <c r="C41" s="95"/>
      <c r="D41" s="95"/>
      <c r="E41" s="95"/>
      <c r="F41" s="95"/>
      <c r="G41" s="95"/>
      <c r="H41" s="95"/>
      <c r="I41" s="96"/>
    </row>
    <row r="42" spans="1:9" ht="34.5" thickBot="1" x14ac:dyDescent="0.6">
      <c r="A42" s="37" t="s">
        <v>35</v>
      </c>
      <c r="B42" s="38" t="s">
        <v>12</v>
      </c>
      <c r="C42" s="39" t="s">
        <v>212</v>
      </c>
      <c r="D42" s="40" t="s">
        <v>213</v>
      </c>
      <c r="E42" s="41" t="s">
        <v>214</v>
      </c>
      <c r="F42" s="38" t="s">
        <v>87</v>
      </c>
      <c r="G42" s="27" t="s">
        <v>2</v>
      </c>
      <c r="H42" s="65" t="s">
        <v>5</v>
      </c>
      <c r="I42" s="66" t="s">
        <v>5</v>
      </c>
    </row>
    <row r="43" spans="1:9" ht="34.5" thickBot="1" x14ac:dyDescent="0.6">
      <c r="A43" s="37" t="s">
        <v>35</v>
      </c>
      <c r="B43" s="38" t="s">
        <v>13</v>
      </c>
      <c r="C43" s="39" t="s">
        <v>217</v>
      </c>
      <c r="D43" s="40" t="s">
        <v>218</v>
      </c>
      <c r="E43" s="41" t="s">
        <v>219</v>
      </c>
      <c r="F43" s="38" t="s">
        <v>87</v>
      </c>
      <c r="G43" s="27" t="s">
        <v>2</v>
      </c>
      <c r="H43" s="65" t="s">
        <v>5</v>
      </c>
      <c r="I43" s="66" t="s">
        <v>5</v>
      </c>
    </row>
    <row r="44" spans="1:9" ht="23.1" thickBot="1" x14ac:dyDescent="0.6">
      <c r="A44" s="37" t="s">
        <v>35</v>
      </c>
      <c r="B44" s="38" t="s">
        <v>14</v>
      </c>
      <c r="C44" s="39" t="s">
        <v>222</v>
      </c>
      <c r="D44" s="38"/>
      <c r="E44" s="41" t="s">
        <v>223</v>
      </c>
      <c r="F44" s="38" t="s">
        <v>105</v>
      </c>
      <c r="G44" s="27" t="s">
        <v>2</v>
      </c>
      <c r="H44" s="65" t="s">
        <v>5</v>
      </c>
      <c r="I44" s="66" t="s">
        <v>5</v>
      </c>
    </row>
    <row r="45" spans="1:9" ht="15.3" thickBot="1" x14ac:dyDescent="0.6">
      <c r="A45" s="37" t="s">
        <v>35</v>
      </c>
      <c r="B45" s="38" t="s">
        <v>15</v>
      </c>
      <c r="C45" s="39" t="s">
        <v>226</v>
      </c>
      <c r="D45" s="38"/>
      <c r="E45" s="41" t="s">
        <v>223</v>
      </c>
      <c r="F45" s="38" t="s">
        <v>105</v>
      </c>
      <c r="G45" s="27" t="s">
        <v>2</v>
      </c>
      <c r="H45" s="65" t="s">
        <v>5</v>
      </c>
      <c r="I45" s="66" t="s">
        <v>5</v>
      </c>
    </row>
    <row r="46" spans="1:9" ht="23.1" thickBot="1" x14ac:dyDescent="0.6">
      <c r="A46" s="37" t="s">
        <v>35</v>
      </c>
      <c r="B46" s="38" t="s">
        <v>16</v>
      </c>
      <c r="C46" s="39" t="s">
        <v>229</v>
      </c>
      <c r="D46" s="38"/>
      <c r="E46" s="38"/>
      <c r="F46" s="38" t="s">
        <v>105</v>
      </c>
      <c r="G46" s="27" t="s">
        <v>2</v>
      </c>
      <c r="H46" s="65" t="s">
        <v>5</v>
      </c>
      <c r="I46" s="66" t="s">
        <v>5</v>
      </c>
    </row>
    <row r="47" spans="1:9" ht="14.7" thickBot="1" x14ac:dyDescent="0.6">
      <c r="A47" s="36" t="s">
        <v>5</v>
      </c>
      <c r="B47" s="94" t="s">
        <v>41</v>
      </c>
      <c r="C47" s="95"/>
      <c r="D47" s="95"/>
      <c r="E47" s="95"/>
      <c r="F47" s="95"/>
      <c r="G47" s="95"/>
      <c r="H47" s="95"/>
      <c r="I47" s="96"/>
    </row>
    <row r="48" spans="1:9" ht="23.1" thickBot="1" x14ac:dyDescent="0.6">
      <c r="A48" s="37" t="s">
        <v>35</v>
      </c>
      <c r="B48" s="38" t="s">
        <v>18</v>
      </c>
      <c r="C48" s="39" t="s">
        <v>233</v>
      </c>
      <c r="D48" s="40" t="s">
        <v>234</v>
      </c>
      <c r="E48" s="38"/>
      <c r="F48" s="38" t="s">
        <v>87</v>
      </c>
      <c r="G48" s="27" t="s">
        <v>2</v>
      </c>
      <c r="H48" s="65" t="s">
        <v>5</v>
      </c>
      <c r="I48" s="66" t="s">
        <v>5</v>
      </c>
    </row>
    <row r="49" spans="1:9" ht="34.5" thickBot="1" x14ac:dyDescent="0.6">
      <c r="A49" s="37" t="s">
        <v>35</v>
      </c>
      <c r="B49" s="38" t="s">
        <v>19</v>
      </c>
      <c r="C49" s="39" t="s">
        <v>237</v>
      </c>
      <c r="D49" s="38"/>
      <c r="E49" s="38"/>
      <c r="F49" s="38" t="s">
        <v>98</v>
      </c>
      <c r="G49" s="27" t="s">
        <v>2</v>
      </c>
      <c r="H49" s="65" t="s">
        <v>5</v>
      </c>
      <c r="I49" s="66" t="s">
        <v>5</v>
      </c>
    </row>
    <row r="50" spans="1:9" ht="15.3" thickBot="1" x14ac:dyDescent="0.6">
      <c r="A50" s="37" t="s">
        <v>35</v>
      </c>
      <c r="B50" s="38" t="s">
        <v>20</v>
      </c>
      <c r="C50" s="39" t="s">
        <v>240</v>
      </c>
      <c r="D50" s="38"/>
      <c r="E50" s="38"/>
      <c r="F50" s="38" t="s">
        <v>105</v>
      </c>
      <c r="G50" s="27" t="s">
        <v>2</v>
      </c>
      <c r="H50" s="65" t="s">
        <v>5</v>
      </c>
      <c r="I50" s="66" t="s">
        <v>5</v>
      </c>
    </row>
    <row r="51" spans="1:9" ht="23.1" thickBot="1" x14ac:dyDescent="0.6">
      <c r="A51" s="37" t="s">
        <v>35</v>
      </c>
      <c r="B51" s="38" t="s">
        <v>21</v>
      </c>
      <c r="C51" s="39" t="s">
        <v>243</v>
      </c>
      <c r="D51" s="38"/>
      <c r="E51" s="49" t="s">
        <v>244</v>
      </c>
      <c r="F51" s="38" t="s">
        <v>105</v>
      </c>
      <c r="G51" s="27" t="s">
        <v>2</v>
      </c>
      <c r="H51" s="65" t="s">
        <v>5</v>
      </c>
      <c r="I51" s="66" t="s">
        <v>5</v>
      </c>
    </row>
    <row r="52" spans="1:9" ht="15.3" thickBot="1" x14ac:dyDescent="0.6">
      <c r="A52" s="97" t="s">
        <v>42</v>
      </c>
      <c r="B52" s="98"/>
      <c r="C52" s="98"/>
      <c r="D52" s="98"/>
      <c r="E52" s="98"/>
      <c r="F52" s="98"/>
      <c r="G52" s="98"/>
      <c r="H52" s="98"/>
      <c r="I52" s="99"/>
    </row>
    <row r="53" spans="1:9" ht="15.3" thickBot="1" x14ac:dyDescent="0.6">
      <c r="A53" s="37" t="s">
        <v>43</v>
      </c>
      <c r="B53" s="38">
        <v>1.1000000000000001</v>
      </c>
      <c r="C53" s="39" t="s">
        <v>250</v>
      </c>
      <c r="D53" s="40"/>
      <c r="E53" s="41"/>
      <c r="F53" s="38" t="s">
        <v>87</v>
      </c>
      <c r="G53" s="27" t="s">
        <v>2</v>
      </c>
      <c r="H53" s="65" t="s">
        <v>5</v>
      </c>
      <c r="I53" s="66" t="s">
        <v>5</v>
      </c>
    </row>
    <row r="54" spans="1:9" ht="23.1" thickBot="1" x14ac:dyDescent="0.6">
      <c r="A54" s="37" t="s">
        <v>43</v>
      </c>
      <c r="B54" s="38">
        <v>1.2</v>
      </c>
      <c r="C54" s="39" t="s">
        <v>254</v>
      </c>
      <c r="D54" s="40" t="s">
        <v>255</v>
      </c>
      <c r="E54" s="41" t="s">
        <v>256</v>
      </c>
      <c r="F54" s="38" t="s">
        <v>87</v>
      </c>
      <c r="G54" s="27" t="s">
        <v>2</v>
      </c>
      <c r="H54" s="65" t="s">
        <v>5</v>
      </c>
      <c r="I54" s="66" t="s">
        <v>5</v>
      </c>
    </row>
    <row r="55" spans="1:9" ht="91.5" thickBot="1" x14ac:dyDescent="0.6">
      <c r="A55" s="37" t="s">
        <v>43</v>
      </c>
      <c r="B55" s="38">
        <v>1.3</v>
      </c>
      <c r="C55" s="39" t="s">
        <v>259</v>
      </c>
      <c r="D55" s="40" t="s">
        <v>260</v>
      </c>
      <c r="E55" s="41" t="s">
        <v>261</v>
      </c>
      <c r="F55" s="38" t="s">
        <v>87</v>
      </c>
      <c r="G55" s="27" t="s">
        <v>2</v>
      </c>
      <c r="H55" s="65" t="s">
        <v>5</v>
      </c>
      <c r="I55" s="66" t="s">
        <v>5</v>
      </c>
    </row>
    <row r="56" spans="1:9" ht="23.1" thickBot="1" x14ac:dyDescent="0.6">
      <c r="A56" s="37" t="s">
        <v>43</v>
      </c>
      <c r="B56" s="38">
        <v>1.4</v>
      </c>
      <c r="C56" s="39" t="s">
        <v>264</v>
      </c>
      <c r="D56" s="40" t="s">
        <v>265</v>
      </c>
      <c r="E56" s="41" t="s">
        <v>266</v>
      </c>
      <c r="F56" s="38" t="s">
        <v>87</v>
      </c>
      <c r="G56" s="27" t="s">
        <v>2</v>
      </c>
      <c r="H56" s="65" t="s">
        <v>5</v>
      </c>
      <c r="I56" s="66" t="s">
        <v>5</v>
      </c>
    </row>
    <row r="57" spans="1:9" ht="23.1" thickBot="1" x14ac:dyDescent="0.6">
      <c r="A57" s="37" t="s">
        <v>43</v>
      </c>
      <c r="B57" s="38">
        <v>1.5</v>
      </c>
      <c r="C57" s="39" t="s">
        <v>269</v>
      </c>
      <c r="D57" s="40" t="s">
        <v>270</v>
      </c>
      <c r="E57" s="41" t="s">
        <v>271</v>
      </c>
      <c r="F57" s="38" t="s">
        <v>105</v>
      </c>
      <c r="G57" s="27" t="s">
        <v>2</v>
      </c>
      <c r="H57" s="65" t="s">
        <v>5</v>
      </c>
      <c r="I57" s="66" t="s">
        <v>5</v>
      </c>
    </row>
    <row r="58" spans="1:9" ht="23.1" thickBot="1" x14ac:dyDescent="0.6">
      <c r="A58" s="37" t="s">
        <v>43</v>
      </c>
      <c r="B58" s="38">
        <v>1.6</v>
      </c>
      <c r="C58" s="39" t="s">
        <v>274</v>
      </c>
      <c r="D58" s="40" t="s">
        <v>275</v>
      </c>
      <c r="E58" s="38"/>
      <c r="F58" s="38" t="s">
        <v>87</v>
      </c>
      <c r="G58" s="27" t="s">
        <v>2</v>
      </c>
      <c r="H58" s="65" t="s">
        <v>5</v>
      </c>
      <c r="I58" s="66" t="s">
        <v>5</v>
      </c>
    </row>
    <row r="59" spans="1:9" ht="34.5" thickBot="1" x14ac:dyDescent="0.6">
      <c r="A59" s="37" t="s">
        <v>43</v>
      </c>
      <c r="B59" s="38">
        <v>1.7</v>
      </c>
      <c r="C59" s="39" t="s">
        <v>278</v>
      </c>
      <c r="D59" s="40" t="s">
        <v>279</v>
      </c>
      <c r="E59" s="41" t="s">
        <v>280</v>
      </c>
      <c r="F59" s="38" t="s">
        <v>87</v>
      </c>
      <c r="G59" s="27" t="s">
        <v>2</v>
      </c>
      <c r="H59" s="65" t="s">
        <v>5</v>
      </c>
      <c r="I59" s="66" t="s">
        <v>5</v>
      </c>
    </row>
    <row r="60" spans="1:9" ht="23.1" thickBot="1" x14ac:dyDescent="0.6">
      <c r="A60" s="37" t="s">
        <v>43</v>
      </c>
      <c r="B60" s="38">
        <v>1.8</v>
      </c>
      <c r="C60" s="39" t="s">
        <v>283</v>
      </c>
      <c r="D60" s="40" t="s">
        <v>284</v>
      </c>
      <c r="E60" s="41" t="s">
        <v>280</v>
      </c>
      <c r="F60" s="38" t="s">
        <v>105</v>
      </c>
      <c r="G60" s="27" t="s">
        <v>2</v>
      </c>
      <c r="H60" s="65" t="s">
        <v>5</v>
      </c>
      <c r="I60" s="66" t="s">
        <v>5</v>
      </c>
    </row>
    <row r="61" spans="1:9" ht="23.1" thickBot="1" x14ac:dyDescent="0.6">
      <c r="A61" s="37" t="s">
        <v>43</v>
      </c>
      <c r="B61" s="38">
        <v>1.9</v>
      </c>
      <c r="C61" s="39" t="s">
        <v>287</v>
      </c>
      <c r="D61" s="40" t="s">
        <v>288</v>
      </c>
      <c r="E61" s="41" t="s">
        <v>256</v>
      </c>
      <c r="F61" s="38" t="s">
        <v>87</v>
      </c>
      <c r="G61" s="27" t="s">
        <v>2</v>
      </c>
      <c r="H61" s="65" t="s">
        <v>5</v>
      </c>
      <c r="I61" s="66" t="s">
        <v>5</v>
      </c>
    </row>
    <row r="62" spans="1:9" ht="45.9" thickBot="1" x14ac:dyDescent="0.6">
      <c r="A62" s="37" t="s">
        <v>43</v>
      </c>
      <c r="B62" s="50" t="s">
        <v>691</v>
      </c>
      <c r="C62" s="39" t="s">
        <v>291</v>
      </c>
      <c r="D62" s="40" t="s">
        <v>292</v>
      </c>
      <c r="E62" s="41" t="s">
        <v>293</v>
      </c>
      <c r="F62" s="38" t="s">
        <v>87</v>
      </c>
      <c r="G62" s="27" t="s">
        <v>2</v>
      </c>
      <c r="H62" s="65" t="s">
        <v>5</v>
      </c>
      <c r="I62" s="66" t="s">
        <v>5</v>
      </c>
    </row>
    <row r="63" spans="1:9" ht="23.1" thickBot="1" x14ac:dyDescent="0.6">
      <c r="A63" s="37" t="s">
        <v>43</v>
      </c>
      <c r="B63" s="50" t="s">
        <v>692</v>
      </c>
      <c r="C63" s="39" t="s">
        <v>295</v>
      </c>
      <c r="D63" s="38"/>
      <c r="E63" s="38"/>
      <c r="F63" s="38" t="s">
        <v>105</v>
      </c>
      <c r="G63" s="27" t="s">
        <v>2</v>
      </c>
      <c r="H63" s="65" t="s">
        <v>5</v>
      </c>
      <c r="I63" s="66" t="s">
        <v>5</v>
      </c>
    </row>
    <row r="64" spans="1:9" ht="14.7" thickBot="1" x14ac:dyDescent="0.6">
      <c r="A64" s="36" t="s">
        <v>5</v>
      </c>
      <c r="B64" s="94" t="s">
        <v>45</v>
      </c>
      <c r="C64" s="95"/>
      <c r="D64" s="95"/>
      <c r="E64" s="95"/>
      <c r="F64" s="95"/>
      <c r="G64" s="95"/>
      <c r="H64" s="95"/>
      <c r="I64" s="96"/>
    </row>
    <row r="65" spans="1:9" ht="45.9" thickBot="1" x14ac:dyDescent="0.6">
      <c r="A65" s="37" t="s">
        <v>43</v>
      </c>
      <c r="B65" s="38" t="s">
        <v>12</v>
      </c>
      <c r="C65" s="39" t="s">
        <v>299</v>
      </c>
      <c r="D65" s="40" t="s">
        <v>300</v>
      </c>
      <c r="E65" s="41" t="s">
        <v>301</v>
      </c>
      <c r="F65" s="38" t="s">
        <v>87</v>
      </c>
      <c r="G65" s="27" t="s">
        <v>2</v>
      </c>
      <c r="H65" s="65" t="s">
        <v>5</v>
      </c>
      <c r="I65" s="66" t="s">
        <v>5</v>
      </c>
    </row>
    <row r="66" spans="1:9" ht="34.5" thickBot="1" x14ac:dyDescent="0.6">
      <c r="A66" s="37" t="s">
        <v>43</v>
      </c>
      <c r="B66" s="38" t="s">
        <v>13</v>
      </c>
      <c r="C66" s="39" t="s">
        <v>304</v>
      </c>
      <c r="D66" s="40" t="s">
        <v>305</v>
      </c>
      <c r="E66" s="38" t="s">
        <v>306</v>
      </c>
      <c r="F66" s="51" t="s">
        <v>105</v>
      </c>
      <c r="G66" s="27" t="s">
        <v>2</v>
      </c>
      <c r="H66" s="65" t="s">
        <v>5</v>
      </c>
      <c r="I66" s="66" t="s">
        <v>5</v>
      </c>
    </row>
    <row r="67" spans="1:9" ht="34.5" thickBot="1" x14ac:dyDescent="0.6">
      <c r="A67" s="37" t="s">
        <v>43</v>
      </c>
      <c r="B67" s="38" t="s">
        <v>14</v>
      </c>
      <c r="C67" s="39" t="s">
        <v>309</v>
      </c>
      <c r="D67" s="40" t="s">
        <v>270</v>
      </c>
      <c r="E67" s="38" t="s">
        <v>271</v>
      </c>
      <c r="F67" s="51" t="s">
        <v>105</v>
      </c>
      <c r="G67" s="27" t="s">
        <v>2</v>
      </c>
      <c r="H67" s="65" t="s">
        <v>5</v>
      </c>
      <c r="I67" s="66" t="s">
        <v>5</v>
      </c>
    </row>
    <row r="68" spans="1:9" ht="34.5" thickBot="1" x14ac:dyDescent="0.6">
      <c r="A68" s="37" t="s">
        <v>43</v>
      </c>
      <c r="B68" s="38" t="s">
        <v>15</v>
      </c>
      <c r="C68" s="39" t="s">
        <v>312</v>
      </c>
      <c r="D68" s="40" t="s">
        <v>313</v>
      </c>
      <c r="E68" s="38" t="s">
        <v>280</v>
      </c>
      <c r="F68" s="51" t="s">
        <v>87</v>
      </c>
      <c r="G68" s="27" t="s">
        <v>2</v>
      </c>
      <c r="H68" s="65" t="s">
        <v>5</v>
      </c>
      <c r="I68" s="66" t="s">
        <v>5</v>
      </c>
    </row>
    <row r="69" spans="1:9" ht="57.3" thickBot="1" x14ac:dyDescent="0.6">
      <c r="A69" s="37" t="s">
        <v>43</v>
      </c>
      <c r="B69" s="38">
        <v>2.5</v>
      </c>
      <c r="C69" s="39" t="s">
        <v>317</v>
      </c>
      <c r="D69" s="40" t="s">
        <v>318</v>
      </c>
      <c r="E69" s="38" t="s">
        <v>293</v>
      </c>
      <c r="F69" s="51" t="s">
        <v>87</v>
      </c>
      <c r="G69" s="27" t="s">
        <v>2</v>
      </c>
      <c r="H69" s="65" t="s">
        <v>5</v>
      </c>
      <c r="I69" s="66" t="s">
        <v>5</v>
      </c>
    </row>
    <row r="70" spans="1:9" ht="14.7" thickBot="1" x14ac:dyDescent="0.6">
      <c r="A70" s="36" t="s">
        <v>5</v>
      </c>
      <c r="B70" s="94" t="s">
        <v>46</v>
      </c>
      <c r="C70" s="95"/>
      <c r="D70" s="95"/>
      <c r="E70" s="95"/>
      <c r="F70" s="95"/>
      <c r="G70" s="95"/>
      <c r="H70" s="95"/>
      <c r="I70" s="96"/>
    </row>
    <row r="71" spans="1:9" ht="15.3" thickBot="1" x14ac:dyDescent="0.6">
      <c r="A71" s="37" t="s">
        <v>43</v>
      </c>
      <c r="B71" s="38" t="s">
        <v>18</v>
      </c>
      <c r="C71" s="39" t="s">
        <v>322</v>
      </c>
      <c r="D71" s="38"/>
      <c r="E71" s="38" t="s">
        <v>323</v>
      </c>
      <c r="F71" s="51" t="s">
        <v>87</v>
      </c>
      <c r="G71" s="27" t="s">
        <v>2</v>
      </c>
      <c r="H71" s="65" t="s">
        <v>5</v>
      </c>
      <c r="I71" s="66" t="s">
        <v>5</v>
      </c>
    </row>
    <row r="72" spans="1:9" ht="23.1" thickBot="1" x14ac:dyDescent="0.6">
      <c r="A72" s="37" t="s">
        <v>43</v>
      </c>
      <c r="B72" s="38" t="s">
        <v>19</v>
      </c>
      <c r="C72" s="39" t="s">
        <v>326</v>
      </c>
      <c r="D72" s="40" t="s">
        <v>327</v>
      </c>
      <c r="E72" s="38"/>
      <c r="F72" s="51" t="s">
        <v>87</v>
      </c>
      <c r="G72" s="27" t="s">
        <v>2</v>
      </c>
      <c r="H72" s="65" t="s">
        <v>5</v>
      </c>
      <c r="I72" s="66" t="s">
        <v>5</v>
      </c>
    </row>
    <row r="73" spans="1:9" ht="34.5" thickBot="1" x14ac:dyDescent="0.6">
      <c r="A73" s="37" t="s">
        <v>43</v>
      </c>
      <c r="B73" s="38" t="s">
        <v>20</v>
      </c>
      <c r="C73" s="39" t="s">
        <v>723</v>
      </c>
      <c r="D73" s="40" t="s">
        <v>331</v>
      </c>
      <c r="E73" s="38" t="s">
        <v>293</v>
      </c>
      <c r="F73" s="51" t="s">
        <v>87</v>
      </c>
      <c r="G73" s="27" t="s">
        <v>2</v>
      </c>
      <c r="H73" s="65" t="s">
        <v>5</v>
      </c>
      <c r="I73" s="66" t="s">
        <v>5</v>
      </c>
    </row>
    <row r="74" spans="1:9" ht="34.5" thickBot="1" x14ac:dyDescent="0.6">
      <c r="A74" s="37" t="s">
        <v>43</v>
      </c>
      <c r="B74" s="38" t="s">
        <v>21</v>
      </c>
      <c r="C74" s="39" t="s">
        <v>334</v>
      </c>
      <c r="D74" s="46"/>
      <c r="E74" s="46" t="s">
        <v>335</v>
      </c>
      <c r="F74" s="51" t="s">
        <v>87</v>
      </c>
      <c r="G74" s="27" t="s">
        <v>2</v>
      </c>
      <c r="H74" s="65" t="s">
        <v>5</v>
      </c>
      <c r="I74" s="66" t="s">
        <v>5</v>
      </c>
    </row>
    <row r="75" spans="1:9" ht="15.3" thickBot="1" x14ac:dyDescent="0.6">
      <c r="A75" s="91" t="s">
        <v>47</v>
      </c>
      <c r="B75" s="92"/>
      <c r="C75" s="92"/>
      <c r="D75" s="92"/>
      <c r="E75" s="92"/>
      <c r="F75" s="92"/>
      <c r="G75" s="92"/>
      <c r="H75" s="92"/>
      <c r="I75" s="93"/>
    </row>
    <row r="76" spans="1:9" ht="15.3" thickBot="1" x14ac:dyDescent="0.6">
      <c r="A76" s="37" t="s">
        <v>36</v>
      </c>
      <c r="B76" s="38" t="s">
        <v>8</v>
      </c>
      <c r="C76" s="39" t="s">
        <v>341</v>
      </c>
      <c r="D76" s="40" t="s">
        <v>342</v>
      </c>
      <c r="E76" s="38" t="s">
        <v>343</v>
      </c>
      <c r="F76" s="38" t="s">
        <v>87</v>
      </c>
      <c r="G76" s="27" t="s">
        <v>2</v>
      </c>
      <c r="H76" s="65" t="s">
        <v>5</v>
      </c>
      <c r="I76" s="66" t="s">
        <v>5</v>
      </c>
    </row>
    <row r="77" spans="1:9" ht="23.1" thickBot="1" x14ac:dyDescent="0.6">
      <c r="A77" s="37" t="s">
        <v>36</v>
      </c>
      <c r="B77" s="38" t="s">
        <v>9</v>
      </c>
      <c r="C77" s="39" t="s">
        <v>346</v>
      </c>
      <c r="D77" s="38"/>
      <c r="E77" s="38"/>
      <c r="F77" s="38" t="s">
        <v>105</v>
      </c>
      <c r="G77" s="27" t="s">
        <v>2</v>
      </c>
      <c r="H77" s="65" t="s">
        <v>5</v>
      </c>
      <c r="I77" s="66" t="s">
        <v>5</v>
      </c>
    </row>
    <row r="78" spans="1:9" ht="23.1" thickBot="1" x14ac:dyDescent="0.6">
      <c r="A78" s="37" t="s">
        <v>36</v>
      </c>
      <c r="B78" s="38" t="s">
        <v>10</v>
      </c>
      <c r="C78" s="39" t="s">
        <v>724</v>
      </c>
      <c r="D78" s="38"/>
      <c r="E78" s="38"/>
      <c r="F78" s="38" t="s">
        <v>105</v>
      </c>
      <c r="G78" s="27" t="s">
        <v>2</v>
      </c>
      <c r="H78" s="65" t="s">
        <v>5</v>
      </c>
      <c r="I78" s="66" t="s">
        <v>5</v>
      </c>
    </row>
    <row r="79" spans="1:9" ht="15.3" thickBot="1" x14ac:dyDescent="0.6">
      <c r="A79" s="37" t="s">
        <v>36</v>
      </c>
      <c r="B79" s="38" t="s">
        <v>31</v>
      </c>
      <c r="C79" s="39" t="s">
        <v>352</v>
      </c>
      <c r="D79" s="38"/>
      <c r="E79" s="38"/>
      <c r="F79" s="38" t="s">
        <v>105</v>
      </c>
      <c r="G79" s="27" t="s">
        <v>2</v>
      </c>
      <c r="H79" s="65" t="s">
        <v>5</v>
      </c>
      <c r="I79" s="66" t="s">
        <v>5</v>
      </c>
    </row>
    <row r="80" spans="1:9" ht="15.3" thickBot="1" x14ac:dyDescent="0.6">
      <c r="A80" s="37" t="s">
        <v>36</v>
      </c>
      <c r="B80" s="38" t="s">
        <v>32</v>
      </c>
      <c r="C80" s="39" t="s">
        <v>355</v>
      </c>
      <c r="D80" s="38"/>
      <c r="E80" s="38"/>
      <c r="F80" s="38" t="s">
        <v>87</v>
      </c>
      <c r="G80" s="27" t="s">
        <v>2</v>
      </c>
      <c r="H80" s="65" t="s">
        <v>5</v>
      </c>
      <c r="I80" s="66" t="s">
        <v>5</v>
      </c>
    </row>
    <row r="81" spans="1:9" ht="23.1" thickBot="1" x14ac:dyDescent="0.6">
      <c r="A81" s="37" t="s">
        <v>36</v>
      </c>
      <c r="B81" s="38" t="s">
        <v>37</v>
      </c>
      <c r="C81" s="39" t="s">
        <v>358</v>
      </c>
      <c r="D81" s="38"/>
      <c r="E81" s="38"/>
      <c r="F81" s="38" t="s">
        <v>105</v>
      </c>
      <c r="G81" s="27" t="s">
        <v>2</v>
      </c>
      <c r="H81" s="65" t="s">
        <v>5</v>
      </c>
      <c r="I81" s="66" t="s">
        <v>5</v>
      </c>
    </row>
    <row r="82" spans="1:9" ht="23.1" thickBot="1" x14ac:dyDescent="0.6">
      <c r="A82" s="37" t="s">
        <v>36</v>
      </c>
      <c r="B82" s="38" t="s">
        <v>38</v>
      </c>
      <c r="C82" s="39" t="s">
        <v>725</v>
      </c>
      <c r="D82" s="40" t="s">
        <v>342</v>
      </c>
      <c r="E82" s="38" t="s">
        <v>362</v>
      </c>
      <c r="F82" s="38" t="s">
        <v>87</v>
      </c>
      <c r="G82" s="27" t="s">
        <v>2</v>
      </c>
      <c r="H82" s="65" t="s">
        <v>5</v>
      </c>
      <c r="I82" s="66" t="s">
        <v>5</v>
      </c>
    </row>
    <row r="83" spans="1:9" ht="23.1" thickBot="1" x14ac:dyDescent="0.6">
      <c r="A83" s="37" t="s">
        <v>36</v>
      </c>
      <c r="B83" s="38" t="s">
        <v>39</v>
      </c>
      <c r="C83" s="39" t="s">
        <v>365</v>
      </c>
      <c r="D83" s="40" t="s">
        <v>284</v>
      </c>
      <c r="E83" s="38" t="s">
        <v>280</v>
      </c>
      <c r="F83" s="38" t="s">
        <v>87</v>
      </c>
      <c r="G83" s="27" t="s">
        <v>2</v>
      </c>
      <c r="H83" s="65" t="s">
        <v>5</v>
      </c>
      <c r="I83" s="66" t="s">
        <v>5</v>
      </c>
    </row>
    <row r="84" spans="1:9" ht="34.5" thickBot="1" x14ac:dyDescent="0.6">
      <c r="A84" s="37" t="s">
        <v>36</v>
      </c>
      <c r="B84" s="38" t="s">
        <v>44</v>
      </c>
      <c r="C84" s="39" t="s">
        <v>368</v>
      </c>
      <c r="D84" s="40" t="s">
        <v>342</v>
      </c>
      <c r="E84" s="46" t="s">
        <v>369</v>
      </c>
      <c r="F84" s="38" t="s">
        <v>87</v>
      </c>
      <c r="G84" s="27" t="s">
        <v>2</v>
      </c>
      <c r="H84" s="65" t="s">
        <v>5</v>
      </c>
      <c r="I84" s="66" t="s">
        <v>5</v>
      </c>
    </row>
    <row r="85" spans="1:9" ht="15.3" thickBot="1" x14ac:dyDescent="0.6">
      <c r="A85" s="97" t="s">
        <v>48</v>
      </c>
      <c r="B85" s="98"/>
      <c r="C85" s="98"/>
      <c r="D85" s="98"/>
      <c r="E85" s="98"/>
      <c r="F85" s="98"/>
      <c r="G85" s="98"/>
      <c r="H85" s="98"/>
      <c r="I85" s="99"/>
    </row>
    <row r="86" spans="1:9" ht="23.1" thickBot="1" x14ac:dyDescent="0.6">
      <c r="A86" s="37" t="s">
        <v>49</v>
      </c>
      <c r="B86" s="38" t="s">
        <v>8</v>
      </c>
      <c r="C86" s="39" t="s">
        <v>375</v>
      </c>
      <c r="D86" s="38"/>
      <c r="E86" s="38" t="s">
        <v>376</v>
      </c>
      <c r="F86" s="38" t="s">
        <v>87</v>
      </c>
      <c r="G86" s="27" t="s">
        <v>2</v>
      </c>
      <c r="H86" s="65" t="s">
        <v>5</v>
      </c>
      <c r="I86" s="66" t="s">
        <v>5</v>
      </c>
    </row>
    <row r="87" spans="1:9" ht="34.5" thickBot="1" x14ac:dyDescent="0.6">
      <c r="A87" s="37" t="s">
        <v>49</v>
      </c>
      <c r="B87" s="38" t="s">
        <v>9</v>
      </c>
      <c r="C87" s="39" t="s">
        <v>379</v>
      </c>
      <c r="D87" s="38"/>
      <c r="E87" s="38" t="s">
        <v>380</v>
      </c>
      <c r="F87" s="51" t="s">
        <v>87</v>
      </c>
      <c r="G87" s="27" t="s">
        <v>2</v>
      </c>
      <c r="H87" s="65" t="s">
        <v>5</v>
      </c>
      <c r="I87" s="66" t="s">
        <v>5</v>
      </c>
    </row>
    <row r="88" spans="1:9" ht="45.9" thickBot="1" x14ac:dyDescent="0.6">
      <c r="A88" s="37" t="s">
        <v>49</v>
      </c>
      <c r="B88" s="38" t="s">
        <v>10</v>
      </c>
      <c r="C88" s="39" t="s">
        <v>383</v>
      </c>
      <c r="D88" s="38"/>
      <c r="E88" s="46" t="s">
        <v>384</v>
      </c>
      <c r="F88" s="51" t="s">
        <v>87</v>
      </c>
      <c r="G88" s="27" t="s">
        <v>2</v>
      </c>
      <c r="H88" s="65" t="s">
        <v>5</v>
      </c>
      <c r="I88" s="66" t="s">
        <v>5</v>
      </c>
    </row>
    <row r="89" spans="1:9" ht="15.3" thickBot="1" x14ac:dyDescent="0.6">
      <c r="A89" s="91" t="s">
        <v>703</v>
      </c>
      <c r="B89" s="92"/>
      <c r="C89" s="92"/>
      <c r="D89" s="92"/>
      <c r="E89" s="92"/>
      <c r="F89" s="92"/>
      <c r="G89" s="92"/>
      <c r="H89" s="92"/>
      <c r="I89" s="93"/>
    </row>
    <row r="90" spans="1:9" ht="23.1" thickBot="1" x14ac:dyDescent="0.6">
      <c r="A90" s="37" t="s">
        <v>50</v>
      </c>
      <c r="B90" s="38" t="s">
        <v>8</v>
      </c>
      <c r="C90" s="39" t="s">
        <v>390</v>
      </c>
      <c r="D90" s="38"/>
      <c r="E90" s="38" t="s">
        <v>391</v>
      </c>
      <c r="F90" s="38" t="s">
        <v>87</v>
      </c>
      <c r="G90" s="27" t="s">
        <v>2</v>
      </c>
      <c r="H90" s="65" t="s">
        <v>5</v>
      </c>
      <c r="I90" s="66" t="s">
        <v>5</v>
      </c>
    </row>
    <row r="91" spans="1:9" ht="15.3" thickBot="1" x14ac:dyDescent="0.6">
      <c r="A91" s="37" t="s">
        <v>50</v>
      </c>
      <c r="B91" s="38" t="s">
        <v>9</v>
      </c>
      <c r="C91" s="39" t="s">
        <v>394</v>
      </c>
      <c r="D91" s="38"/>
      <c r="E91" s="38"/>
      <c r="F91" s="38" t="s">
        <v>98</v>
      </c>
      <c r="G91" s="27" t="s">
        <v>2</v>
      </c>
      <c r="H91" s="65" t="s">
        <v>5</v>
      </c>
      <c r="I91" s="66" t="s">
        <v>5</v>
      </c>
    </row>
    <row r="92" spans="1:9" ht="23.1" thickBot="1" x14ac:dyDescent="0.6">
      <c r="A92" s="37" t="s">
        <v>50</v>
      </c>
      <c r="B92" s="38" t="s">
        <v>10</v>
      </c>
      <c r="C92" s="39" t="s">
        <v>397</v>
      </c>
      <c r="D92" s="38"/>
      <c r="E92" s="38"/>
      <c r="F92" s="38" t="s">
        <v>105</v>
      </c>
      <c r="G92" s="27" t="s">
        <v>2</v>
      </c>
      <c r="H92" s="65" t="s">
        <v>5</v>
      </c>
      <c r="I92" s="66" t="s">
        <v>5</v>
      </c>
    </row>
    <row r="93" spans="1:9" ht="15.3" thickBot="1" x14ac:dyDescent="0.6">
      <c r="A93" s="37" t="s">
        <v>50</v>
      </c>
      <c r="B93" s="38" t="s">
        <v>31</v>
      </c>
      <c r="C93" s="39" t="s">
        <v>400</v>
      </c>
      <c r="D93" s="38"/>
      <c r="E93" s="38"/>
      <c r="F93" s="38" t="s">
        <v>98</v>
      </c>
      <c r="G93" s="27" t="s">
        <v>2</v>
      </c>
      <c r="H93" s="65" t="s">
        <v>5</v>
      </c>
      <c r="I93" s="66" t="s">
        <v>5</v>
      </c>
    </row>
    <row r="94" spans="1:9" ht="15.3" thickBot="1" x14ac:dyDescent="0.6">
      <c r="A94" s="37" t="s">
        <v>50</v>
      </c>
      <c r="B94" s="38" t="s">
        <v>32</v>
      </c>
      <c r="C94" s="39" t="s">
        <v>403</v>
      </c>
      <c r="D94" s="38"/>
      <c r="E94" s="38"/>
      <c r="F94" s="38" t="s">
        <v>105</v>
      </c>
      <c r="G94" s="27" t="s">
        <v>2</v>
      </c>
      <c r="H94" s="65" t="s">
        <v>5</v>
      </c>
      <c r="I94" s="66" t="s">
        <v>5</v>
      </c>
    </row>
    <row r="95" spans="1:9" ht="34.5" thickBot="1" x14ac:dyDescent="0.6">
      <c r="A95" s="37" t="s">
        <v>50</v>
      </c>
      <c r="B95" s="38" t="s">
        <v>37</v>
      </c>
      <c r="C95" s="39" t="s">
        <v>406</v>
      </c>
      <c r="D95" s="38"/>
      <c r="E95" s="38"/>
      <c r="F95" s="38" t="s">
        <v>98</v>
      </c>
      <c r="G95" s="27" t="s">
        <v>2</v>
      </c>
      <c r="H95" s="65" t="s">
        <v>5</v>
      </c>
      <c r="I95" s="66" t="s">
        <v>5</v>
      </c>
    </row>
    <row r="96" spans="1:9" ht="15.3" thickBot="1" x14ac:dyDescent="0.6">
      <c r="A96" s="45" t="s">
        <v>50</v>
      </c>
      <c r="B96" s="46" t="s">
        <v>38</v>
      </c>
      <c r="C96" s="47" t="s">
        <v>409</v>
      </c>
      <c r="D96" s="46"/>
      <c r="E96" s="46"/>
      <c r="F96" s="46" t="s">
        <v>87</v>
      </c>
      <c r="G96" s="27" t="s">
        <v>2</v>
      </c>
      <c r="H96" s="67" t="s">
        <v>5</v>
      </c>
      <c r="I96" s="68" t="s">
        <v>5</v>
      </c>
    </row>
    <row r="97" spans="1:9" ht="15.3" thickBot="1" x14ac:dyDescent="0.6">
      <c r="A97" s="91" t="s">
        <v>704</v>
      </c>
      <c r="B97" s="92"/>
      <c r="C97" s="92"/>
      <c r="D97" s="92"/>
      <c r="E97" s="92"/>
      <c r="F97" s="92"/>
      <c r="G97" s="92"/>
      <c r="H97" s="92"/>
      <c r="I97" s="93"/>
    </row>
    <row r="98" spans="1:9" ht="15.3" thickBot="1" x14ac:dyDescent="0.6">
      <c r="A98" s="37" t="s">
        <v>51</v>
      </c>
      <c r="B98" s="38" t="s">
        <v>8</v>
      </c>
      <c r="C98" s="39" t="s">
        <v>415</v>
      </c>
      <c r="D98" s="38"/>
      <c r="E98" s="38"/>
      <c r="F98" s="38" t="s">
        <v>105</v>
      </c>
      <c r="G98" s="27" t="s">
        <v>2</v>
      </c>
      <c r="H98" s="65" t="s">
        <v>5</v>
      </c>
      <c r="I98" s="66" t="s">
        <v>5</v>
      </c>
    </row>
    <row r="99" spans="1:9" ht="23.1" thickBot="1" x14ac:dyDescent="0.6">
      <c r="A99" s="37" t="s">
        <v>51</v>
      </c>
      <c r="B99" s="38" t="s">
        <v>9</v>
      </c>
      <c r="C99" s="39" t="s">
        <v>418</v>
      </c>
      <c r="D99" s="38"/>
      <c r="E99" s="38"/>
      <c r="F99" s="38" t="s">
        <v>87</v>
      </c>
      <c r="G99" s="27" t="s">
        <v>2</v>
      </c>
      <c r="H99" s="65" t="s">
        <v>5</v>
      </c>
      <c r="I99" s="66" t="s">
        <v>5</v>
      </c>
    </row>
    <row r="100" spans="1:9" ht="23.1" thickBot="1" x14ac:dyDescent="0.6">
      <c r="A100" s="37" t="s">
        <v>51</v>
      </c>
      <c r="B100" s="38" t="s">
        <v>10</v>
      </c>
      <c r="C100" s="39" t="s">
        <v>421</v>
      </c>
      <c r="D100" s="38"/>
      <c r="E100" s="38"/>
      <c r="F100" s="38" t="s">
        <v>98</v>
      </c>
      <c r="G100" s="27" t="s">
        <v>2</v>
      </c>
      <c r="H100" s="65" t="s">
        <v>5</v>
      </c>
      <c r="I100" s="66" t="s">
        <v>5</v>
      </c>
    </row>
    <row r="101" spans="1:9" ht="34.5" thickBot="1" x14ac:dyDescent="0.6">
      <c r="A101" s="37" t="s">
        <v>51</v>
      </c>
      <c r="B101" s="38" t="s">
        <v>31</v>
      </c>
      <c r="C101" s="39" t="s">
        <v>424</v>
      </c>
      <c r="D101" s="38"/>
      <c r="E101" s="38"/>
      <c r="F101" s="38" t="s">
        <v>98</v>
      </c>
      <c r="G101" s="27" t="s">
        <v>2</v>
      </c>
      <c r="H101" s="65" t="s">
        <v>5</v>
      </c>
      <c r="I101" s="66" t="s">
        <v>5</v>
      </c>
    </row>
    <row r="102" spans="1:9" ht="23.1" thickBot="1" x14ac:dyDescent="0.6">
      <c r="A102" s="37" t="s">
        <v>51</v>
      </c>
      <c r="B102" s="38" t="s">
        <v>32</v>
      </c>
      <c r="C102" s="39" t="s">
        <v>427</v>
      </c>
      <c r="D102" s="38"/>
      <c r="E102" s="38"/>
      <c r="F102" s="38" t="s">
        <v>105</v>
      </c>
      <c r="G102" s="27" t="s">
        <v>2</v>
      </c>
      <c r="H102" s="65" t="s">
        <v>5</v>
      </c>
      <c r="I102" s="66" t="s">
        <v>5</v>
      </c>
    </row>
    <row r="103" spans="1:9" ht="15.3" thickBot="1" x14ac:dyDescent="0.6">
      <c r="A103" s="45" t="s">
        <v>51</v>
      </c>
      <c r="B103" s="46" t="s">
        <v>37</v>
      </c>
      <c r="C103" s="47" t="s">
        <v>430</v>
      </c>
      <c r="D103" s="46"/>
      <c r="E103" s="46"/>
      <c r="F103" s="46" t="s">
        <v>105</v>
      </c>
      <c r="G103" s="27" t="s">
        <v>2</v>
      </c>
      <c r="H103" s="67" t="s">
        <v>5</v>
      </c>
      <c r="I103" s="68" t="s">
        <v>5</v>
      </c>
    </row>
    <row r="104" spans="1:9" ht="15.3" thickBot="1" x14ac:dyDescent="0.6">
      <c r="A104" s="91" t="s">
        <v>705</v>
      </c>
      <c r="B104" s="92"/>
      <c r="C104" s="92"/>
      <c r="D104" s="92"/>
      <c r="E104" s="92"/>
      <c r="F104" s="92"/>
      <c r="G104" s="92"/>
      <c r="H104" s="92"/>
      <c r="I104" s="93"/>
    </row>
    <row r="105" spans="1:9" ht="15.3" thickBot="1" x14ac:dyDescent="0.6">
      <c r="A105" s="37" t="s">
        <v>52</v>
      </c>
      <c r="B105" s="38" t="s">
        <v>8</v>
      </c>
      <c r="C105" s="39" t="s">
        <v>436</v>
      </c>
      <c r="D105" s="40" t="s">
        <v>437</v>
      </c>
      <c r="E105" s="38" t="s">
        <v>438</v>
      </c>
      <c r="F105" s="38" t="s">
        <v>87</v>
      </c>
      <c r="G105" s="27" t="s">
        <v>2</v>
      </c>
      <c r="H105" s="65" t="s">
        <v>5</v>
      </c>
      <c r="I105" s="66" t="s">
        <v>5</v>
      </c>
    </row>
    <row r="106" spans="1:9" ht="15.3" thickBot="1" x14ac:dyDescent="0.6">
      <c r="A106" s="37" t="s">
        <v>52</v>
      </c>
      <c r="B106" s="38" t="s">
        <v>9</v>
      </c>
      <c r="C106" s="39" t="s">
        <v>441</v>
      </c>
      <c r="D106" s="40" t="s">
        <v>442</v>
      </c>
      <c r="E106" s="38" t="s">
        <v>438</v>
      </c>
      <c r="F106" s="38" t="s">
        <v>105</v>
      </c>
      <c r="G106" s="27" t="s">
        <v>2</v>
      </c>
      <c r="H106" s="65" t="s">
        <v>5</v>
      </c>
      <c r="I106" s="66" t="s">
        <v>5</v>
      </c>
    </row>
    <row r="107" spans="1:9" ht="15.3" thickBot="1" x14ac:dyDescent="0.6">
      <c r="A107" s="37" t="s">
        <v>52</v>
      </c>
      <c r="B107" s="38" t="s">
        <v>10</v>
      </c>
      <c r="C107" s="39" t="s">
        <v>445</v>
      </c>
      <c r="D107" s="40" t="s">
        <v>446</v>
      </c>
      <c r="E107" s="38" t="s">
        <v>438</v>
      </c>
      <c r="F107" s="38" t="s">
        <v>98</v>
      </c>
      <c r="G107" s="27" t="s">
        <v>2</v>
      </c>
      <c r="H107" s="65" t="s">
        <v>5</v>
      </c>
      <c r="I107" s="66" t="s">
        <v>5</v>
      </c>
    </row>
    <row r="108" spans="1:9" ht="15.3" thickBot="1" x14ac:dyDescent="0.6">
      <c r="A108" s="37" t="s">
        <v>52</v>
      </c>
      <c r="B108" s="38" t="s">
        <v>31</v>
      </c>
      <c r="C108" s="39" t="s">
        <v>449</v>
      </c>
      <c r="D108" s="38"/>
      <c r="E108" s="38"/>
      <c r="F108" s="38" t="s">
        <v>105</v>
      </c>
      <c r="G108" s="27" t="s">
        <v>2</v>
      </c>
      <c r="H108" s="65" t="s">
        <v>5</v>
      </c>
      <c r="I108" s="66" t="s">
        <v>5</v>
      </c>
    </row>
    <row r="109" spans="1:9" ht="34.5" thickBot="1" x14ac:dyDescent="0.6">
      <c r="A109" s="37" t="s">
        <v>52</v>
      </c>
      <c r="B109" s="38" t="s">
        <v>32</v>
      </c>
      <c r="C109" s="39" t="s">
        <v>452</v>
      </c>
      <c r="D109" s="40" t="s">
        <v>284</v>
      </c>
      <c r="E109" s="38"/>
      <c r="F109" s="38" t="s">
        <v>98</v>
      </c>
      <c r="G109" s="27" t="s">
        <v>2</v>
      </c>
      <c r="H109" s="65" t="s">
        <v>5</v>
      </c>
      <c r="I109" s="66" t="s">
        <v>5</v>
      </c>
    </row>
    <row r="110" spans="1:9" ht="23.1" thickBot="1" x14ac:dyDescent="0.6">
      <c r="A110" s="37" t="s">
        <v>52</v>
      </c>
      <c r="B110" s="38" t="s">
        <v>37</v>
      </c>
      <c r="C110" s="39" t="s">
        <v>455</v>
      </c>
      <c r="D110" s="40" t="s">
        <v>446</v>
      </c>
      <c r="E110" s="38"/>
      <c r="F110" s="38" t="s">
        <v>98</v>
      </c>
      <c r="G110" s="27" t="s">
        <v>2</v>
      </c>
      <c r="H110" s="65" t="s">
        <v>5</v>
      </c>
      <c r="I110" s="66" t="s">
        <v>5</v>
      </c>
    </row>
    <row r="111" spans="1:9" ht="15.3" thickBot="1" x14ac:dyDescent="0.6">
      <c r="A111" s="37" t="s">
        <v>52</v>
      </c>
      <c r="B111" s="38" t="s">
        <v>38</v>
      </c>
      <c r="C111" s="39" t="s">
        <v>458</v>
      </c>
      <c r="D111" s="40"/>
      <c r="E111" s="46"/>
      <c r="F111" s="38" t="s">
        <v>98</v>
      </c>
      <c r="G111" s="27" t="s">
        <v>2</v>
      </c>
      <c r="H111" s="65" t="s">
        <v>5</v>
      </c>
      <c r="I111" s="66" t="s">
        <v>5</v>
      </c>
    </row>
    <row r="112" spans="1:9" ht="15.3" thickBot="1" x14ac:dyDescent="0.6">
      <c r="A112" s="91" t="s">
        <v>706</v>
      </c>
      <c r="B112" s="92"/>
      <c r="C112" s="92"/>
      <c r="D112" s="92"/>
      <c r="E112" s="92"/>
      <c r="F112" s="92"/>
      <c r="G112" s="92"/>
      <c r="H112" s="92"/>
      <c r="I112" s="93"/>
    </row>
    <row r="113" spans="1:9" ht="34.5" thickBot="1" x14ac:dyDescent="0.6">
      <c r="A113" s="37" t="s">
        <v>53</v>
      </c>
      <c r="B113" s="38" t="s">
        <v>8</v>
      </c>
      <c r="C113" s="39" t="s">
        <v>464</v>
      </c>
      <c r="D113" s="38"/>
      <c r="E113" s="38" t="s">
        <v>384</v>
      </c>
      <c r="F113" s="38" t="s">
        <v>105</v>
      </c>
      <c r="G113" s="27" t="s">
        <v>2</v>
      </c>
      <c r="H113" s="65" t="s">
        <v>5</v>
      </c>
      <c r="I113" s="66" t="s">
        <v>5</v>
      </c>
    </row>
    <row r="114" spans="1:9" ht="57.3" thickBot="1" x14ac:dyDescent="0.6">
      <c r="A114" s="37" t="s">
        <v>53</v>
      </c>
      <c r="B114" s="38" t="s">
        <v>9</v>
      </c>
      <c r="C114" s="39" t="s">
        <v>467</v>
      </c>
      <c r="D114" s="40" t="s">
        <v>468</v>
      </c>
      <c r="E114" s="38" t="s">
        <v>384</v>
      </c>
      <c r="F114" s="38" t="s">
        <v>87</v>
      </c>
      <c r="G114" s="27" t="s">
        <v>2</v>
      </c>
      <c r="H114" s="65" t="s">
        <v>5</v>
      </c>
      <c r="I114" s="66" t="s">
        <v>5</v>
      </c>
    </row>
    <row r="115" spans="1:9" ht="34.5" thickBot="1" x14ac:dyDescent="0.6">
      <c r="A115" s="37" t="s">
        <v>53</v>
      </c>
      <c r="B115" s="38" t="s">
        <v>10</v>
      </c>
      <c r="C115" s="39" t="s">
        <v>471</v>
      </c>
      <c r="D115" s="40" t="s">
        <v>472</v>
      </c>
      <c r="E115" s="46" t="s">
        <v>384</v>
      </c>
      <c r="F115" s="38" t="s">
        <v>105</v>
      </c>
      <c r="G115" s="27" t="s">
        <v>2</v>
      </c>
      <c r="H115" s="65" t="s">
        <v>5</v>
      </c>
      <c r="I115" s="66" t="s">
        <v>5</v>
      </c>
    </row>
    <row r="116" spans="1:9" ht="15" x14ac:dyDescent="0.55000000000000004">
      <c r="A116" s="91" t="s">
        <v>707</v>
      </c>
      <c r="B116" s="92"/>
      <c r="C116" s="92"/>
      <c r="D116" s="92"/>
      <c r="E116" s="92"/>
      <c r="F116" s="92"/>
      <c r="G116" s="92"/>
      <c r="H116" s="92"/>
      <c r="I116" s="93"/>
    </row>
    <row r="117" spans="1:9" ht="14.7" thickBot="1" x14ac:dyDescent="0.6">
      <c r="A117" s="36" t="s">
        <v>4</v>
      </c>
      <c r="B117" s="88" t="s">
        <v>54</v>
      </c>
      <c r="C117" s="89"/>
      <c r="D117" s="89"/>
      <c r="E117" s="89"/>
      <c r="F117" s="89"/>
      <c r="G117" s="89"/>
      <c r="H117" s="89"/>
      <c r="I117" s="90"/>
    </row>
    <row r="118" spans="1:9" ht="23.1" thickBot="1" x14ac:dyDescent="0.6">
      <c r="A118" s="37" t="s">
        <v>55</v>
      </c>
      <c r="B118" s="38" t="s">
        <v>8</v>
      </c>
      <c r="C118" s="39" t="s">
        <v>478</v>
      </c>
      <c r="D118" s="38"/>
      <c r="E118" s="38"/>
      <c r="F118" s="38" t="s">
        <v>98</v>
      </c>
      <c r="G118" s="27" t="s">
        <v>2</v>
      </c>
      <c r="H118" s="65" t="s">
        <v>5</v>
      </c>
      <c r="I118" s="66" t="s">
        <v>5</v>
      </c>
    </row>
    <row r="119" spans="1:9" ht="34.5" thickBot="1" x14ac:dyDescent="0.6">
      <c r="A119" s="37" t="s">
        <v>55</v>
      </c>
      <c r="B119" s="38" t="s">
        <v>9</v>
      </c>
      <c r="C119" s="39" t="s">
        <v>481</v>
      </c>
      <c r="D119" s="38"/>
      <c r="E119" s="38"/>
      <c r="F119" s="38" t="s">
        <v>87</v>
      </c>
      <c r="G119" s="27" t="s">
        <v>2</v>
      </c>
      <c r="H119" s="65" t="s">
        <v>5</v>
      </c>
      <c r="I119" s="66" t="s">
        <v>5</v>
      </c>
    </row>
    <row r="120" spans="1:9" ht="23.1" thickBot="1" x14ac:dyDescent="0.6">
      <c r="A120" s="37" t="s">
        <v>55</v>
      </c>
      <c r="B120" s="38" t="s">
        <v>10</v>
      </c>
      <c r="C120" s="39" t="s">
        <v>484</v>
      </c>
      <c r="D120" s="38"/>
      <c r="E120" s="38"/>
      <c r="F120" s="38" t="s">
        <v>98</v>
      </c>
      <c r="G120" s="27" t="s">
        <v>2</v>
      </c>
      <c r="H120" s="65" t="s">
        <v>5</v>
      </c>
      <c r="I120" s="66" t="s">
        <v>5</v>
      </c>
    </row>
    <row r="121" spans="1:9" ht="23.1" thickBot="1" x14ac:dyDescent="0.6">
      <c r="A121" s="37" t="s">
        <v>55</v>
      </c>
      <c r="B121" s="38" t="s">
        <v>31</v>
      </c>
      <c r="C121" s="39" t="s">
        <v>487</v>
      </c>
      <c r="D121" s="38"/>
      <c r="E121" s="38"/>
      <c r="F121" s="38" t="s">
        <v>98</v>
      </c>
      <c r="G121" s="27" t="s">
        <v>2</v>
      </c>
      <c r="H121" s="65" t="s">
        <v>5</v>
      </c>
      <c r="I121" s="66" t="s">
        <v>5</v>
      </c>
    </row>
    <row r="122" spans="1:9" ht="14.7" thickBot="1" x14ac:dyDescent="0.6">
      <c r="A122" s="52"/>
      <c r="B122" s="102" t="s">
        <v>56</v>
      </c>
      <c r="C122" s="103"/>
      <c r="D122" s="103"/>
      <c r="E122" s="103"/>
      <c r="F122" s="103"/>
      <c r="G122" s="103"/>
      <c r="H122" s="103"/>
      <c r="I122" s="104"/>
    </row>
    <row r="123" spans="1:9" ht="23.1" thickBot="1" x14ac:dyDescent="0.6">
      <c r="A123" s="37" t="s">
        <v>55</v>
      </c>
      <c r="B123" s="38" t="s">
        <v>12</v>
      </c>
      <c r="C123" s="39" t="s">
        <v>491</v>
      </c>
      <c r="D123" s="40" t="s">
        <v>492</v>
      </c>
      <c r="E123" s="38"/>
      <c r="F123" s="38" t="s">
        <v>87</v>
      </c>
      <c r="G123" s="27" t="s">
        <v>2</v>
      </c>
      <c r="H123" s="65" t="s">
        <v>5</v>
      </c>
      <c r="I123" s="66" t="s">
        <v>5</v>
      </c>
    </row>
    <row r="124" spans="1:9" ht="23.1" thickBot="1" x14ac:dyDescent="0.6">
      <c r="A124" s="37" t="s">
        <v>55</v>
      </c>
      <c r="B124" s="38" t="s">
        <v>13</v>
      </c>
      <c r="C124" s="39" t="s">
        <v>495</v>
      </c>
      <c r="D124" s="40" t="s">
        <v>492</v>
      </c>
      <c r="E124" s="38" t="s">
        <v>496</v>
      </c>
      <c r="F124" s="38" t="s">
        <v>87</v>
      </c>
      <c r="G124" s="27" t="s">
        <v>2</v>
      </c>
      <c r="H124" s="65" t="s">
        <v>5</v>
      </c>
      <c r="I124" s="66" t="s">
        <v>5</v>
      </c>
    </row>
    <row r="125" spans="1:9" ht="23.1" thickBot="1" x14ac:dyDescent="0.6">
      <c r="A125" s="37" t="s">
        <v>55</v>
      </c>
      <c r="B125" s="38" t="s">
        <v>14</v>
      </c>
      <c r="C125" s="39" t="s">
        <v>499</v>
      </c>
      <c r="D125" s="40" t="s">
        <v>500</v>
      </c>
      <c r="E125" s="38"/>
      <c r="F125" s="38" t="s">
        <v>98</v>
      </c>
      <c r="G125" s="27" t="s">
        <v>2</v>
      </c>
      <c r="H125" s="65" t="s">
        <v>5</v>
      </c>
      <c r="I125" s="66" t="s">
        <v>5</v>
      </c>
    </row>
    <row r="126" spans="1:9" ht="23.1" thickBot="1" x14ac:dyDescent="0.6">
      <c r="A126" s="37" t="s">
        <v>55</v>
      </c>
      <c r="B126" s="38" t="s">
        <v>15</v>
      </c>
      <c r="C126" s="39" t="s">
        <v>503</v>
      </c>
      <c r="D126" s="40" t="s">
        <v>492</v>
      </c>
      <c r="E126" s="38"/>
      <c r="F126" s="38" t="s">
        <v>98</v>
      </c>
      <c r="G126" s="27" t="s">
        <v>2</v>
      </c>
      <c r="H126" s="65" t="s">
        <v>5</v>
      </c>
      <c r="I126" s="66" t="s">
        <v>5</v>
      </c>
    </row>
    <row r="127" spans="1:9" ht="14.7" thickBot="1" x14ac:dyDescent="0.6">
      <c r="A127" s="36" t="s">
        <v>4</v>
      </c>
      <c r="B127" s="94" t="s">
        <v>57</v>
      </c>
      <c r="C127" s="95"/>
      <c r="D127" s="95"/>
      <c r="E127" s="95"/>
      <c r="F127" s="95"/>
      <c r="G127" s="95"/>
      <c r="H127" s="95"/>
      <c r="I127" s="96"/>
    </row>
    <row r="128" spans="1:9" ht="15.3" thickBot="1" x14ac:dyDescent="0.6">
      <c r="A128" s="37" t="s">
        <v>55</v>
      </c>
      <c r="B128" s="38" t="s">
        <v>18</v>
      </c>
      <c r="C128" s="39" t="s">
        <v>507</v>
      </c>
      <c r="D128" s="40" t="s">
        <v>508</v>
      </c>
      <c r="E128" s="38"/>
      <c r="F128" s="38" t="s">
        <v>87</v>
      </c>
      <c r="G128" s="27" t="s">
        <v>2</v>
      </c>
      <c r="H128" s="65" t="s">
        <v>5</v>
      </c>
      <c r="I128" s="66" t="s">
        <v>5</v>
      </c>
    </row>
    <row r="129" spans="1:9" ht="23.1" thickBot="1" x14ac:dyDescent="0.6">
      <c r="A129" s="37" t="s">
        <v>55</v>
      </c>
      <c r="B129" s="38" t="s">
        <v>19</v>
      </c>
      <c r="C129" s="39" t="s">
        <v>511</v>
      </c>
      <c r="D129" s="40" t="s">
        <v>512</v>
      </c>
      <c r="E129" s="38"/>
      <c r="F129" s="38" t="s">
        <v>105</v>
      </c>
      <c r="G129" s="27" t="s">
        <v>2</v>
      </c>
      <c r="H129" s="65" t="s">
        <v>5</v>
      </c>
      <c r="I129" s="66" t="s">
        <v>5</v>
      </c>
    </row>
    <row r="130" spans="1:9" ht="23.1" thickBot="1" x14ac:dyDescent="0.6">
      <c r="A130" s="37" t="s">
        <v>55</v>
      </c>
      <c r="B130" s="38" t="s">
        <v>20</v>
      </c>
      <c r="C130" s="39" t="s">
        <v>515</v>
      </c>
      <c r="D130" s="40" t="s">
        <v>508</v>
      </c>
      <c r="E130" s="38"/>
      <c r="F130" s="38" t="s">
        <v>98</v>
      </c>
      <c r="G130" s="27" t="s">
        <v>2</v>
      </c>
      <c r="H130" s="65" t="s">
        <v>5</v>
      </c>
      <c r="I130" s="66" t="s">
        <v>5</v>
      </c>
    </row>
    <row r="131" spans="1:9" ht="15.3" thickBot="1" x14ac:dyDescent="0.6">
      <c r="A131" s="37" t="s">
        <v>55</v>
      </c>
      <c r="B131" s="38" t="s">
        <v>21</v>
      </c>
      <c r="C131" s="39" t="s">
        <v>518</v>
      </c>
      <c r="D131" s="40" t="s">
        <v>508</v>
      </c>
      <c r="E131" s="38"/>
      <c r="F131" s="38" t="s">
        <v>98</v>
      </c>
      <c r="G131" s="27" t="s">
        <v>2</v>
      </c>
      <c r="H131" s="65" t="s">
        <v>5</v>
      </c>
      <c r="I131" s="66" t="s">
        <v>5</v>
      </c>
    </row>
    <row r="132" spans="1:9" ht="23.1" thickBot="1" x14ac:dyDescent="0.6">
      <c r="A132" s="37" t="s">
        <v>55</v>
      </c>
      <c r="B132" s="38" t="s">
        <v>58</v>
      </c>
      <c r="C132" s="39" t="s">
        <v>521</v>
      </c>
      <c r="D132" s="40" t="s">
        <v>508</v>
      </c>
      <c r="E132" s="38"/>
      <c r="F132" s="38" t="s">
        <v>98</v>
      </c>
      <c r="G132" s="27" t="s">
        <v>2</v>
      </c>
      <c r="H132" s="65" t="s">
        <v>5</v>
      </c>
      <c r="I132" s="66" t="s">
        <v>5</v>
      </c>
    </row>
    <row r="133" spans="1:9" ht="23.1" thickBot="1" x14ac:dyDescent="0.6">
      <c r="A133" s="37" t="s">
        <v>55</v>
      </c>
      <c r="B133" s="38" t="s">
        <v>59</v>
      </c>
      <c r="C133" s="39" t="s">
        <v>524</v>
      </c>
      <c r="D133" s="40" t="s">
        <v>525</v>
      </c>
      <c r="E133" s="38"/>
      <c r="F133" s="38" t="s">
        <v>98</v>
      </c>
      <c r="G133" s="27" t="s">
        <v>2</v>
      </c>
      <c r="H133" s="65" t="s">
        <v>5</v>
      </c>
      <c r="I133" s="66" t="s">
        <v>5</v>
      </c>
    </row>
    <row r="134" spans="1:9" ht="14.7" thickBot="1" x14ac:dyDescent="0.6">
      <c r="A134" s="52"/>
      <c r="B134" s="102" t="s">
        <v>60</v>
      </c>
      <c r="C134" s="103"/>
      <c r="D134" s="103"/>
      <c r="E134" s="103"/>
      <c r="F134" s="103"/>
      <c r="G134" s="103"/>
      <c r="H134" s="103"/>
      <c r="I134" s="104"/>
    </row>
    <row r="135" spans="1:9" ht="34.5" thickBot="1" x14ac:dyDescent="0.6">
      <c r="A135" s="37" t="s">
        <v>55</v>
      </c>
      <c r="B135" s="38" t="s">
        <v>23</v>
      </c>
      <c r="C135" s="39" t="s">
        <v>529</v>
      </c>
      <c r="D135" s="40" t="s">
        <v>530</v>
      </c>
      <c r="E135" s="38" t="s">
        <v>384</v>
      </c>
      <c r="F135" s="38" t="s">
        <v>87</v>
      </c>
      <c r="G135" s="27" t="s">
        <v>2</v>
      </c>
      <c r="H135" s="65" t="s">
        <v>5</v>
      </c>
      <c r="I135" s="66" t="s">
        <v>5</v>
      </c>
    </row>
    <row r="136" spans="1:9" ht="23.1" thickBot="1" x14ac:dyDescent="0.6">
      <c r="A136" s="37" t="s">
        <v>55</v>
      </c>
      <c r="B136" s="38" t="s">
        <v>24</v>
      </c>
      <c r="C136" s="39" t="s">
        <v>533</v>
      </c>
      <c r="D136" s="38"/>
      <c r="E136" s="38"/>
      <c r="F136" s="38" t="s">
        <v>105</v>
      </c>
      <c r="G136" s="27" t="s">
        <v>2</v>
      </c>
      <c r="H136" s="65" t="s">
        <v>5</v>
      </c>
      <c r="I136" s="66" t="s">
        <v>5</v>
      </c>
    </row>
    <row r="137" spans="1:9" ht="14.7" thickBot="1" x14ac:dyDescent="0.6">
      <c r="A137" s="36" t="s">
        <v>4</v>
      </c>
      <c r="B137" s="94" t="s">
        <v>61</v>
      </c>
      <c r="C137" s="95"/>
      <c r="D137" s="95"/>
      <c r="E137" s="95"/>
      <c r="F137" s="95"/>
      <c r="G137" s="95"/>
      <c r="H137" s="95"/>
      <c r="I137" s="96"/>
    </row>
    <row r="138" spans="1:9" ht="34.5" thickBot="1" x14ac:dyDescent="0.6">
      <c r="A138" s="37" t="s">
        <v>55</v>
      </c>
      <c r="B138" s="38" t="s">
        <v>62</v>
      </c>
      <c r="C138" s="39" t="s">
        <v>537</v>
      </c>
      <c r="D138" s="53" t="s">
        <v>538</v>
      </c>
      <c r="E138" s="38"/>
      <c r="F138" s="38" t="s">
        <v>87</v>
      </c>
      <c r="G138" s="27" t="s">
        <v>2</v>
      </c>
      <c r="H138" s="65" t="s">
        <v>5</v>
      </c>
      <c r="I138" s="66" t="s">
        <v>5</v>
      </c>
    </row>
    <row r="139" spans="1:9" ht="23.1" thickBot="1" x14ac:dyDescent="0.6">
      <c r="A139" s="37" t="s">
        <v>55</v>
      </c>
      <c r="B139" s="38" t="s">
        <v>63</v>
      </c>
      <c r="C139" s="39" t="s">
        <v>541</v>
      </c>
      <c r="D139" s="40" t="s">
        <v>542</v>
      </c>
      <c r="E139" s="38"/>
      <c r="F139" s="38" t="s">
        <v>87</v>
      </c>
      <c r="G139" s="27" t="s">
        <v>2</v>
      </c>
      <c r="H139" s="65" t="s">
        <v>5</v>
      </c>
      <c r="I139" s="66" t="s">
        <v>5</v>
      </c>
    </row>
    <row r="140" spans="1:9" ht="23.1" thickBot="1" x14ac:dyDescent="0.6">
      <c r="A140" s="37" t="s">
        <v>55</v>
      </c>
      <c r="B140" s="38" t="s">
        <v>64</v>
      </c>
      <c r="C140" s="39" t="s">
        <v>545</v>
      </c>
      <c r="D140" s="40" t="s">
        <v>542</v>
      </c>
      <c r="E140" s="38"/>
      <c r="F140" s="38" t="s">
        <v>98</v>
      </c>
      <c r="G140" s="27" t="s">
        <v>2</v>
      </c>
      <c r="H140" s="65" t="s">
        <v>5</v>
      </c>
      <c r="I140" s="66" t="s">
        <v>5</v>
      </c>
    </row>
    <row r="141" spans="1:9" ht="14.7" thickBot="1" x14ac:dyDescent="0.6">
      <c r="A141" s="36" t="s">
        <v>4</v>
      </c>
      <c r="B141" s="94" t="s">
        <v>65</v>
      </c>
      <c r="C141" s="95"/>
      <c r="D141" s="95"/>
      <c r="E141" s="95"/>
      <c r="F141" s="95"/>
      <c r="G141" s="95"/>
      <c r="H141" s="95"/>
      <c r="I141" s="96"/>
    </row>
    <row r="142" spans="1:9" ht="23.1" thickBot="1" x14ac:dyDescent="0.6">
      <c r="A142" s="37" t="s">
        <v>55</v>
      </c>
      <c r="B142" s="38" t="s">
        <v>66</v>
      </c>
      <c r="C142" s="39" t="s">
        <v>549</v>
      </c>
      <c r="D142" s="38"/>
      <c r="E142" s="38"/>
      <c r="F142" s="38" t="s">
        <v>105</v>
      </c>
      <c r="G142" s="27" t="s">
        <v>2</v>
      </c>
      <c r="H142" s="65" t="s">
        <v>5</v>
      </c>
      <c r="I142" s="66" t="s">
        <v>5</v>
      </c>
    </row>
    <row r="143" spans="1:9" ht="23.1" thickBot="1" x14ac:dyDescent="0.6">
      <c r="A143" s="37" t="s">
        <v>55</v>
      </c>
      <c r="B143" s="38" t="s">
        <v>67</v>
      </c>
      <c r="C143" s="39" t="s">
        <v>552</v>
      </c>
      <c r="D143" s="38"/>
      <c r="E143" s="38"/>
      <c r="F143" s="38" t="s">
        <v>98</v>
      </c>
      <c r="G143" s="27" t="s">
        <v>2</v>
      </c>
      <c r="H143" s="65" t="s">
        <v>5</v>
      </c>
      <c r="I143" s="66" t="s">
        <v>5</v>
      </c>
    </row>
    <row r="144" spans="1:9" ht="23.1" thickBot="1" x14ac:dyDescent="0.6">
      <c r="A144" s="37" t="s">
        <v>55</v>
      </c>
      <c r="B144" s="38" t="s">
        <v>68</v>
      </c>
      <c r="C144" s="39" t="s">
        <v>555</v>
      </c>
      <c r="D144" s="38"/>
      <c r="E144" s="38"/>
      <c r="F144" s="38" t="s">
        <v>98</v>
      </c>
      <c r="G144" s="27" t="s">
        <v>2</v>
      </c>
      <c r="H144" s="65" t="s">
        <v>5</v>
      </c>
      <c r="I144" s="66" t="s">
        <v>5</v>
      </c>
    </row>
    <row r="145" spans="1:9" ht="15.3" thickBot="1" x14ac:dyDescent="0.6">
      <c r="A145" s="37" t="s">
        <v>55</v>
      </c>
      <c r="B145" s="38" t="s">
        <v>69</v>
      </c>
      <c r="C145" s="39" t="s">
        <v>558</v>
      </c>
      <c r="D145" s="38"/>
      <c r="E145" s="38"/>
      <c r="F145" s="38" t="s">
        <v>87</v>
      </c>
      <c r="G145" s="27" t="s">
        <v>2</v>
      </c>
      <c r="H145" s="65" t="s">
        <v>5</v>
      </c>
      <c r="I145" s="66" t="s">
        <v>5</v>
      </c>
    </row>
    <row r="146" spans="1:9" ht="23.1" thickBot="1" x14ac:dyDescent="0.6">
      <c r="A146" s="45" t="s">
        <v>55</v>
      </c>
      <c r="B146" s="46" t="s">
        <v>70</v>
      </c>
      <c r="C146" s="47" t="s">
        <v>561</v>
      </c>
      <c r="D146" s="46"/>
      <c r="E146" s="46"/>
      <c r="F146" s="46" t="s">
        <v>105</v>
      </c>
      <c r="G146" s="27" t="s">
        <v>2</v>
      </c>
      <c r="H146" s="67" t="s">
        <v>5</v>
      </c>
      <c r="I146" s="68" t="s">
        <v>5</v>
      </c>
    </row>
    <row r="147" spans="1:9" ht="15.3" thickBot="1" x14ac:dyDescent="0.6">
      <c r="A147" s="79" t="s">
        <v>708</v>
      </c>
      <c r="B147" s="80"/>
      <c r="C147" s="80"/>
      <c r="D147" s="80"/>
      <c r="E147" s="80"/>
      <c r="F147" s="80"/>
      <c r="G147" s="80"/>
      <c r="H147" s="80"/>
      <c r="I147" s="81"/>
    </row>
    <row r="148" spans="1:9" ht="23.1" thickBot="1" x14ac:dyDescent="0.6">
      <c r="A148" s="54" t="s">
        <v>620</v>
      </c>
      <c r="B148" s="55" t="s">
        <v>563</v>
      </c>
      <c r="C148" s="56" t="s">
        <v>564</v>
      </c>
      <c r="D148" s="55" t="s">
        <v>565</v>
      </c>
      <c r="E148" s="55"/>
      <c r="F148" s="55" t="s">
        <v>87</v>
      </c>
      <c r="G148" s="27" t="s">
        <v>2</v>
      </c>
      <c r="H148" s="69" t="s">
        <v>5</v>
      </c>
      <c r="I148" s="70"/>
    </row>
    <row r="149" spans="1:9" ht="91.5" thickBot="1" x14ac:dyDescent="0.6">
      <c r="A149" s="54" t="s">
        <v>621</v>
      </c>
      <c r="B149" s="55" t="s">
        <v>566</v>
      </c>
      <c r="C149" s="56" t="s">
        <v>693</v>
      </c>
      <c r="D149" s="55" t="s">
        <v>567</v>
      </c>
      <c r="E149" s="55" t="s">
        <v>496</v>
      </c>
      <c r="F149" s="55" t="s">
        <v>87</v>
      </c>
      <c r="G149" s="27" t="s">
        <v>2</v>
      </c>
      <c r="H149" s="69" t="s">
        <v>5</v>
      </c>
      <c r="I149" s="70"/>
    </row>
    <row r="150" spans="1:9" ht="91.5" thickBot="1" x14ac:dyDescent="0.6">
      <c r="A150" s="54" t="s">
        <v>622</v>
      </c>
      <c r="B150" s="55" t="s">
        <v>568</v>
      </c>
      <c r="C150" s="56" t="s">
        <v>570</v>
      </c>
      <c r="D150" s="55" t="s">
        <v>726</v>
      </c>
      <c r="E150" s="55"/>
      <c r="F150" s="55" t="s">
        <v>105</v>
      </c>
      <c r="G150" s="27" t="s">
        <v>2</v>
      </c>
      <c r="H150" s="69"/>
      <c r="I150" s="70"/>
    </row>
    <row r="151" spans="1:9" ht="114.3" thickBot="1" x14ac:dyDescent="0.6">
      <c r="A151" s="54" t="s">
        <v>623</v>
      </c>
      <c r="B151" s="55" t="s">
        <v>573</v>
      </c>
      <c r="C151" s="56" t="s">
        <v>694</v>
      </c>
      <c r="D151" s="55" t="s">
        <v>727</v>
      </c>
      <c r="E151" s="55"/>
      <c r="F151" s="55" t="s">
        <v>87</v>
      </c>
      <c r="G151" s="27" t="s">
        <v>2</v>
      </c>
      <c r="H151" s="69"/>
      <c r="I151" s="70"/>
    </row>
    <row r="152" spans="1:9" ht="34.5" thickBot="1" x14ac:dyDescent="0.6">
      <c r="A152" s="54" t="s">
        <v>624</v>
      </c>
      <c r="B152" s="55" t="s">
        <v>576</v>
      </c>
      <c r="C152" s="56" t="s">
        <v>695</v>
      </c>
      <c r="D152" s="55" t="s">
        <v>728</v>
      </c>
      <c r="E152" s="55"/>
      <c r="F152" s="55" t="s">
        <v>87</v>
      </c>
      <c r="G152" s="27" t="s">
        <v>2</v>
      </c>
      <c r="H152" s="69"/>
      <c r="I152" s="70"/>
    </row>
    <row r="153" spans="1:9" ht="80.099999999999994" thickBot="1" x14ac:dyDescent="0.6">
      <c r="A153" s="54" t="s">
        <v>625</v>
      </c>
      <c r="B153" s="55" t="s">
        <v>580</v>
      </c>
      <c r="C153" s="56" t="s">
        <v>696</v>
      </c>
      <c r="D153" s="55" t="s">
        <v>729</v>
      </c>
      <c r="E153" s="55"/>
      <c r="F153" s="55" t="s">
        <v>105</v>
      </c>
      <c r="G153" s="27" t="s">
        <v>2</v>
      </c>
      <c r="H153" s="69"/>
      <c r="I153" s="70"/>
    </row>
    <row r="154" spans="1:9" ht="273.89999999999998" thickBot="1" x14ac:dyDescent="0.6">
      <c r="A154" s="54" t="s">
        <v>626</v>
      </c>
      <c r="B154" s="55" t="s">
        <v>583</v>
      </c>
      <c r="C154" s="56" t="s">
        <v>701</v>
      </c>
      <c r="D154" s="55" t="s">
        <v>730</v>
      </c>
      <c r="E154" s="55"/>
      <c r="F154" s="55" t="s">
        <v>87</v>
      </c>
      <c r="G154" s="27" t="s">
        <v>2</v>
      </c>
      <c r="H154" s="69"/>
      <c r="I154" s="70"/>
    </row>
    <row r="155" spans="1:9" ht="23.1" thickBot="1" x14ac:dyDescent="0.6">
      <c r="A155" s="54" t="s">
        <v>627</v>
      </c>
      <c r="B155" s="55" t="s">
        <v>585</v>
      </c>
      <c r="C155" s="56" t="s">
        <v>697</v>
      </c>
      <c r="D155" s="55" t="s">
        <v>587</v>
      </c>
      <c r="E155" s="55"/>
      <c r="F155" s="55" t="s">
        <v>87</v>
      </c>
      <c r="G155" s="27" t="s">
        <v>2</v>
      </c>
      <c r="H155" s="69"/>
      <c r="I155" s="70"/>
    </row>
    <row r="156" spans="1:9" ht="34.5" thickBot="1" x14ac:dyDescent="0.6">
      <c r="A156" s="54" t="s">
        <v>628</v>
      </c>
      <c r="B156" s="55" t="s">
        <v>588</v>
      </c>
      <c r="C156" s="56" t="s">
        <v>589</v>
      </c>
      <c r="D156" s="55" t="s">
        <v>731</v>
      </c>
      <c r="E156" s="55"/>
      <c r="F156" s="55" t="s">
        <v>87</v>
      </c>
      <c r="G156" s="27" t="s">
        <v>2</v>
      </c>
      <c r="H156" s="69"/>
      <c r="I156" s="70"/>
    </row>
    <row r="157" spans="1:9" ht="23.1" thickBot="1" x14ac:dyDescent="0.6">
      <c r="A157" s="54" t="s">
        <v>592</v>
      </c>
      <c r="B157" s="55" t="s">
        <v>591</v>
      </c>
      <c r="C157" s="56" t="s">
        <v>593</v>
      </c>
      <c r="D157" s="55" t="s">
        <v>732</v>
      </c>
      <c r="E157" s="55"/>
      <c r="F157" s="55" t="s">
        <v>87</v>
      </c>
      <c r="G157" s="27" t="s">
        <v>2</v>
      </c>
      <c r="H157" s="69"/>
      <c r="I157" s="70"/>
    </row>
    <row r="158" spans="1:9" ht="45.9" thickBot="1" x14ac:dyDescent="0.6">
      <c r="A158" s="54" t="s">
        <v>596</v>
      </c>
      <c r="B158" s="55" t="s">
        <v>595</v>
      </c>
      <c r="C158" s="56" t="s">
        <v>597</v>
      </c>
      <c r="D158" s="55" t="s">
        <v>733</v>
      </c>
      <c r="E158" s="55"/>
      <c r="F158" s="55" t="s">
        <v>87</v>
      </c>
      <c r="G158" s="27" t="s">
        <v>2</v>
      </c>
      <c r="H158" s="69"/>
      <c r="I158" s="70"/>
    </row>
    <row r="159" spans="1:9" ht="68.7" thickBot="1" x14ac:dyDescent="0.6">
      <c r="A159" s="54" t="s">
        <v>600</v>
      </c>
      <c r="B159" s="55" t="s">
        <v>599</v>
      </c>
      <c r="C159" s="56" t="s">
        <v>698</v>
      </c>
      <c r="D159" s="55" t="s">
        <v>734</v>
      </c>
      <c r="E159" s="55"/>
      <c r="F159" s="55" t="s">
        <v>87</v>
      </c>
      <c r="G159" s="27" t="s">
        <v>2</v>
      </c>
      <c r="H159" s="69"/>
      <c r="I159" s="70"/>
    </row>
    <row r="160" spans="1:9" ht="34.5" thickBot="1" x14ac:dyDescent="0.6">
      <c r="A160" s="54" t="s">
        <v>604</v>
      </c>
      <c r="B160" s="55" t="s">
        <v>603</v>
      </c>
      <c r="C160" s="56" t="s">
        <v>605</v>
      </c>
      <c r="D160" s="55" t="s">
        <v>735</v>
      </c>
      <c r="E160" s="55"/>
      <c r="F160" s="55" t="s">
        <v>87</v>
      </c>
      <c r="G160" s="27" t="s">
        <v>2</v>
      </c>
      <c r="H160" s="69"/>
      <c r="I160" s="70"/>
    </row>
    <row r="161" spans="1:9" ht="80.099999999999994" thickBot="1" x14ac:dyDescent="0.6">
      <c r="A161" s="54" t="s">
        <v>608</v>
      </c>
      <c r="B161" s="55" t="s">
        <v>607</v>
      </c>
      <c r="C161" s="56" t="s">
        <v>699</v>
      </c>
      <c r="D161" s="55" t="s">
        <v>736</v>
      </c>
      <c r="E161" s="55"/>
      <c r="F161" s="55" t="s">
        <v>87</v>
      </c>
      <c r="G161" s="27" t="s">
        <v>2</v>
      </c>
      <c r="H161" s="69"/>
      <c r="I161" s="70"/>
    </row>
    <row r="162" spans="1:9" ht="34.5" thickBot="1" x14ac:dyDescent="0.6">
      <c r="A162" s="54" t="s">
        <v>611</v>
      </c>
      <c r="B162" s="55" t="s">
        <v>610</v>
      </c>
      <c r="C162" s="56" t="s">
        <v>612</v>
      </c>
      <c r="D162" s="55" t="s">
        <v>492</v>
      </c>
      <c r="E162" s="55"/>
      <c r="F162" s="55" t="s">
        <v>87</v>
      </c>
      <c r="G162" s="27" t="s">
        <v>2</v>
      </c>
      <c r="H162" s="69"/>
      <c r="I162" s="70"/>
    </row>
    <row r="163" spans="1:9" ht="57.3" thickBot="1" x14ac:dyDescent="0.6">
      <c r="A163" s="54" t="s">
        <v>614</v>
      </c>
      <c r="B163" s="55" t="s">
        <v>613</v>
      </c>
      <c r="C163" s="56" t="s">
        <v>615</v>
      </c>
      <c r="D163" s="55" t="s">
        <v>737</v>
      </c>
      <c r="E163" s="55"/>
      <c r="F163" s="55" t="s">
        <v>98</v>
      </c>
      <c r="G163" s="27" t="s">
        <v>2</v>
      </c>
      <c r="H163" s="69"/>
      <c r="I163" s="70"/>
    </row>
    <row r="164" spans="1:9" ht="137.1" thickBot="1" x14ac:dyDescent="0.6">
      <c r="A164" s="57" t="s">
        <v>618</v>
      </c>
      <c r="B164" s="58" t="s">
        <v>617</v>
      </c>
      <c r="C164" s="59" t="s">
        <v>700</v>
      </c>
      <c r="D164" s="58" t="s">
        <v>738</v>
      </c>
      <c r="E164" s="58"/>
      <c r="F164" s="58" t="s">
        <v>87</v>
      </c>
      <c r="G164" s="27" t="s">
        <v>2</v>
      </c>
      <c r="H164" s="71"/>
      <c r="I164" s="72"/>
    </row>
  </sheetData>
  <sheetProtection algorithmName="SHA-256" hashValue="EokuQ46g9irKlge/l58K4M56ZJ+7D2+6fgg90l7fWmY=" saltValue="SIhLWx6GQ8R1LCVeQYlhbA==" spinCount="100000" sheet="1" objects="1" scenarios="1" autoFilter="0"/>
  <mergeCells count="28">
    <mergeCell ref="B137:I137"/>
    <mergeCell ref="B141:I141"/>
    <mergeCell ref="A1:B1"/>
    <mergeCell ref="A116:I116"/>
    <mergeCell ref="B122:I122"/>
    <mergeCell ref="B127:I127"/>
    <mergeCell ref="B134:I134"/>
    <mergeCell ref="B3:I3"/>
    <mergeCell ref="A2:I2"/>
    <mergeCell ref="A25:I25"/>
    <mergeCell ref="B32:I32"/>
    <mergeCell ref="A31:I31"/>
    <mergeCell ref="A147:I147"/>
    <mergeCell ref="B13:I13"/>
    <mergeCell ref="B7:I7"/>
    <mergeCell ref="B18:I18"/>
    <mergeCell ref="B117:I117"/>
    <mergeCell ref="A112:I112"/>
    <mergeCell ref="B41:I41"/>
    <mergeCell ref="B47:I47"/>
    <mergeCell ref="A52:I52"/>
    <mergeCell ref="B64:I64"/>
    <mergeCell ref="B70:I70"/>
    <mergeCell ref="A75:I75"/>
    <mergeCell ref="A85:I85"/>
    <mergeCell ref="A89:I89"/>
    <mergeCell ref="A97:I97"/>
    <mergeCell ref="A104:I104"/>
  </mergeCells>
  <conditionalFormatting sqref="G4:G6">
    <cfRule type="expression" dxfId="77" priority="223">
      <formula>$G4="Compliant"</formula>
    </cfRule>
    <cfRule type="expression" dxfId="76" priority="224">
      <formula>$G4="Partially compliant"</formula>
    </cfRule>
    <cfRule type="expression" dxfId="75" priority="225">
      <formula>$G4="Non-compliant"</formula>
    </cfRule>
  </conditionalFormatting>
  <conditionalFormatting sqref="G148:G164">
    <cfRule type="expression" dxfId="74" priority="1">
      <formula>$G148="Compliant"</formula>
    </cfRule>
    <cfRule type="expression" dxfId="73" priority="2">
      <formula>$G148="Partially compliant"</formula>
    </cfRule>
    <cfRule type="expression" dxfId="72" priority="3">
      <formula>$G148="Non-compliant"</formula>
    </cfRule>
  </conditionalFormatting>
  <conditionalFormatting sqref="G8:G12">
    <cfRule type="expression" dxfId="71" priority="67">
      <formula>$G8="Compliant"</formula>
    </cfRule>
    <cfRule type="expression" dxfId="70" priority="68">
      <formula>$G8="Partially compliant"</formula>
    </cfRule>
    <cfRule type="expression" dxfId="69" priority="69">
      <formula>$G8="Non-compliant"</formula>
    </cfRule>
  </conditionalFormatting>
  <conditionalFormatting sqref="G14:G17">
    <cfRule type="expression" dxfId="68" priority="64">
      <formula>$G14="Compliant"</formula>
    </cfRule>
    <cfRule type="expression" dxfId="67" priority="65">
      <formula>$G14="Partially compliant"</formula>
    </cfRule>
    <cfRule type="expression" dxfId="66" priority="66">
      <formula>$G14="Non-compliant"</formula>
    </cfRule>
  </conditionalFormatting>
  <conditionalFormatting sqref="G19:G24">
    <cfRule type="expression" dxfId="65" priority="61">
      <formula>$G19="Compliant"</formula>
    </cfRule>
    <cfRule type="expression" dxfId="64" priority="62">
      <formula>$G19="Partially compliant"</formula>
    </cfRule>
    <cfRule type="expression" dxfId="63" priority="63">
      <formula>$G19="Non-compliant"</formula>
    </cfRule>
  </conditionalFormatting>
  <conditionalFormatting sqref="G26:G30">
    <cfRule type="expression" dxfId="62" priority="58">
      <formula>$G26="Compliant"</formula>
    </cfRule>
    <cfRule type="expression" dxfId="61" priority="59">
      <formula>$G26="Partially compliant"</formula>
    </cfRule>
    <cfRule type="expression" dxfId="60" priority="60">
      <formula>$G26="Non-compliant"</formula>
    </cfRule>
  </conditionalFormatting>
  <conditionalFormatting sqref="G33:G40">
    <cfRule type="expression" dxfId="59" priority="55">
      <formula>$G33="Compliant"</formula>
    </cfRule>
    <cfRule type="expression" dxfId="58" priority="56">
      <formula>$G33="Partially compliant"</formula>
    </cfRule>
    <cfRule type="expression" dxfId="57" priority="57">
      <formula>$G33="Non-compliant"</formula>
    </cfRule>
  </conditionalFormatting>
  <conditionalFormatting sqref="G42:G46">
    <cfRule type="expression" dxfId="56" priority="52">
      <formula>$G42="Compliant"</formula>
    </cfRule>
    <cfRule type="expression" dxfId="55" priority="53">
      <formula>$G42="Partially compliant"</formula>
    </cfRule>
    <cfRule type="expression" dxfId="54" priority="54">
      <formula>$G42="Non-compliant"</formula>
    </cfRule>
  </conditionalFormatting>
  <conditionalFormatting sqref="G48:G51">
    <cfRule type="expression" dxfId="53" priority="49">
      <formula>$G48="Compliant"</formula>
    </cfRule>
    <cfRule type="expression" dxfId="52" priority="50">
      <formula>$G48="Partially compliant"</formula>
    </cfRule>
    <cfRule type="expression" dxfId="51" priority="51">
      <formula>$G48="Non-compliant"</formula>
    </cfRule>
  </conditionalFormatting>
  <conditionalFormatting sqref="G53:G63">
    <cfRule type="expression" dxfId="50" priority="46">
      <formula>$G53="Compliant"</formula>
    </cfRule>
    <cfRule type="expression" dxfId="49" priority="47">
      <formula>$G53="Partially compliant"</formula>
    </cfRule>
    <cfRule type="expression" dxfId="48" priority="48">
      <formula>$G53="Non-compliant"</formula>
    </cfRule>
  </conditionalFormatting>
  <conditionalFormatting sqref="G65:G69">
    <cfRule type="expression" dxfId="47" priority="43">
      <formula>$G65="Compliant"</formula>
    </cfRule>
    <cfRule type="expression" dxfId="46" priority="44">
      <formula>$G65="Partially compliant"</formula>
    </cfRule>
    <cfRule type="expression" dxfId="45" priority="45">
      <formula>$G65="Non-compliant"</formula>
    </cfRule>
  </conditionalFormatting>
  <conditionalFormatting sqref="G71:G74">
    <cfRule type="expression" dxfId="44" priority="40">
      <formula>$G71="Compliant"</formula>
    </cfRule>
    <cfRule type="expression" dxfId="43" priority="41">
      <formula>$G71="Partially compliant"</formula>
    </cfRule>
    <cfRule type="expression" dxfId="42" priority="42">
      <formula>$G71="Non-compliant"</formula>
    </cfRule>
  </conditionalFormatting>
  <conditionalFormatting sqref="G76:G84">
    <cfRule type="expression" dxfId="41" priority="37">
      <formula>$G76="Compliant"</formula>
    </cfRule>
    <cfRule type="expression" dxfId="40" priority="38">
      <formula>$G76="Partially compliant"</formula>
    </cfRule>
    <cfRule type="expression" dxfId="39" priority="39">
      <formula>$G76="Non-compliant"</formula>
    </cfRule>
  </conditionalFormatting>
  <conditionalFormatting sqref="G86:G88">
    <cfRule type="expression" dxfId="38" priority="34">
      <formula>$G86="Compliant"</formula>
    </cfRule>
    <cfRule type="expression" dxfId="37" priority="35">
      <formula>$G86="Partially compliant"</formula>
    </cfRule>
    <cfRule type="expression" dxfId="36" priority="36">
      <formula>$G86="Non-compliant"</formula>
    </cfRule>
  </conditionalFormatting>
  <conditionalFormatting sqref="G90:G96">
    <cfRule type="expression" dxfId="35" priority="31">
      <formula>$G90="Compliant"</formula>
    </cfRule>
    <cfRule type="expression" dxfId="34" priority="32">
      <formula>$G90="Partially compliant"</formula>
    </cfRule>
    <cfRule type="expression" dxfId="33" priority="33">
      <formula>$G90="Non-compliant"</formula>
    </cfRule>
  </conditionalFormatting>
  <conditionalFormatting sqref="G98:G103">
    <cfRule type="expression" dxfId="32" priority="28">
      <formula>$G98="Compliant"</formula>
    </cfRule>
    <cfRule type="expression" dxfId="31" priority="29">
      <formula>$G98="Partially compliant"</formula>
    </cfRule>
    <cfRule type="expression" dxfId="30" priority="30">
      <formula>$G98="Non-compliant"</formula>
    </cfRule>
  </conditionalFormatting>
  <conditionalFormatting sqref="G105:G111">
    <cfRule type="expression" dxfId="29" priority="25">
      <formula>$G105="Compliant"</formula>
    </cfRule>
    <cfRule type="expression" dxfId="28" priority="26">
      <formula>$G105="Partially compliant"</formula>
    </cfRule>
    <cfRule type="expression" dxfId="27" priority="27">
      <formula>$G105="Non-compliant"</formula>
    </cfRule>
  </conditionalFormatting>
  <conditionalFormatting sqref="G113:G115">
    <cfRule type="expression" dxfId="26" priority="22">
      <formula>$G113="Compliant"</formula>
    </cfRule>
    <cfRule type="expression" dxfId="25" priority="23">
      <formula>$G113="Partially compliant"</formula>
    </cfRule>
    <cfRule type="expression" dxfId="24" priority="24">
      <formula>$G113="Non-compliant"</formula>
    </cfRule>
  </conditionalFormatting>
  <conditionalFormatting sqref="G118:G121">
    <cfRule type="expression" dxfId="23" priority="19">
      <formula>$G118="Compliant"</formula>
    </cfRule>
    <cfRule type="expression" dxfId="22" priority="20">
      <formula>$G118="Partially compliant"</formula>
    </cfRule>
    <cfRule type="expression" dxfId="21" priority="21">
      <formula>$G118="Non-compliant"</formula>
    </cfRule>
  </conditionalFormatting>
  <conditionalFormatting sqref="G123:G126">
    <cfRule type="expression" dxfId="20" priority="16">
      <formula>$G123="Compliant"</formula>
    </cfRule>
    <cfRule type="expression" dxfId="19" priority="17">
      <formula>$G123="Partially compliant"</formula>
    </cfRule>
    <cfRule type="expression" dxfId="18" priority="18">
      <formula>$G123="Non-compliant"</formula>
    </cfRule>
  </conditionalFormatting>
  <conditionalFormatting sqref="G128:G133">
    <cfRule type="expression" dxfId="17" priority="13">
      <formula>$G128="Compliant"</formula>
    </cfRule>
    <cfRule type="expression" dxfId="16" priority="14">
      <formula>$G128="Partially compliant"</formula>
    </cfRule>
    <cfRule type="expression" dxfId="15" priority="15">
      <formula>$G128="Non-compliant"</formula>
    </cfRule>
  </conditionalFormatting>
  <conditionalFormatting sqref="G135:G136">
    <cfRule type="expression" dxfId="14" priority="10">
      <formula>$G135="Compliant"</formula>
    </cfRule>
    <cfRule type="expression" dxfId="13" priority="11">
      <formula>$G135="Partially compliant"</formula>
    </cfRule>
    <cfRule type="expression" dxfId="12" priority="12">
      <formula>$G135="Non-compliant"</formula>
    </cfRule>
  </conditionalFormatting>
  <conditionalFormatting sqref="G138:G140">
    <cfRule type="expression" dxfId="11" priority="7">
      <formula>$G138="Compliant"</formula>
    </cfRule>
    <cfRule type="expression" dxfId="10" priority="8">
      <formula>$G138="Partially compliant"</formula>
    </cfRule>
    <cfRule type="expression" dxfId="9" priority="9">
      <formula>$G138="Non-compliant"</formula>
    </cfRule>
  </conditionalFormatting>
  <conditionalFormatting sqref="G142:G146">
    <cfRule type="expression" dxfId="8" priority="4">
      <formula>$G142="Compliant"</formula>
    </cfRule>
    <cfRule type="expression" dxfId="7" priority="5">
      <formula>$G142="Partially compliant"</formula>
    </cfRule>
    <cfRule type="expression" dxfId="6" priority="6">
      <formula>$G142="Non-compliant"</formula>
    </cfRule>
  </conditionalFormatting>
  <dataValidations count="1">
    <dataValidation type="list" allowBlank="1" showInputMessage="1" showErrorMessage="1" sqref="G142:G146 G138:G140 G4:G6 G8:G12 G14:G17 G19:G24 G26:G30 G33:G40 G42:G46 G48:G51 G53:G63 G65:G69 G71:G74 G76:G84 G86:G88 G90:G96 G98:G103 G105:G111 G113:G115 G118:G121 G123:G126 G128:G133 G135:G136 G148:G164" xr:uid="{47C7B6D8-27C0-4180-96F8-E7F35605440B}">
      <formula1>"Compliant, Partially compliant, Non-compliant"</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47E1DA-228B-4DE6-946A-982532E2ED9F}">
  <dimension ref="A2:U24"/>
  <sheetViews>
    <sheetView topLeftCell="A4" workbookViewId="0"/>
  </sheetViews>
  <sheetFormatPr defaultRowHeight="14.4" x14ac:dyDescent="0.55000000000000004"/>
  <cols>
    <col min="1" max="1" width="9.15625" style="12"/>
    <col min="2" max="6" width="15.578125" style="12" customWidth="1"/>
    <col min="7" max="21" width="9.15625" style="12"/>
  </cols>
  <sheetData>
    <row r="2" spans="2:5" x14ac:dyDescent="0.55000000000000004">
      <c r="B2" s="19" t="s">
        <v>659</v>
      </c>
      <c r="C2" s="12" t="s">
        <v>660</v>
      </c>
    </row>
    <row r="4" spans="2:5" x14ac:dyDescent="0.55000000000000004">
      <c r="B4" s="19" t="s">
        <v>716</v>
      </c>
    </row>
    <row r="5" spans="2:5" x14ac:dyDescent="0.55000000000000004">
      <c r="B5" s="13" t="s">
        <v>2</v>
      </c>
      <c r="C5" s="20">
        <v>100</v>
      </c>
    </row>
    <row r="6" spans="2:5" x14ac:dyDescent="0.55000000000000004">
      <c r="B6" s="13" t="s">
        <v>93</v>
      </c>
      <c r="C6" s="20">
        <v>50</v>
      </c>
    </row>
    <row r="7" spans="2:5" x14ac:dyDescent="0.55000000000000004">
      <c r="B7" s="13" t="s">
        <v>99</v>
      </c>
      <c r="C7" s="20">
        <v>0</v>
      </c>
    </row>
    <row r="9" spans="2:5" x14ac:dyDescent="0.55000000000000004">
      <c r="B9" s="19" t="s">
        <v>715</v>
      </c>
    </row>
    <row r="10" spans="2:5" ht="21.6" x14ac:dyDescent="0.55000000000000004">
      <c r="B10" s="18" t="s">
        <v>652</v>
      </c>
      <c r="C10" s="17" t="s">
        <v>653</v>
      </c>
      <c r="D10" s="17" t="s">
        <v>654</v>
      </c>
      <c r="E10" s="17" t="s">
        <v>655</v>
      </c>
    </row>
    <row r="11" spans="2:5" x14ac:dyDescent="0.55000000000000004">
      <c r="B11" s="21">
        <v>0</v>
      </c>
      <c r="C11" s="22">
        <v>0</v>
      </c>
      <c r="D11" s="22">
        <v>0</v>
      </c>
      <c r="E11" s="22">
        <v>0</v>
      </c>
    </row>
    <row r="12" spans="2:5" x14ac:dyDescent="0.55000000000000004">
      <c r="B12" s="21">
        <v>0.25</v>
      </c>
      <c r="C12" s="22">
        <v>3</v>
      </c>
      <c r="D12" s="22">
        <v>1</v>
      </c>
      <c r="E12" s="22">
        <v>1</v>
      </c>
    </row>
    <row r="13" spans="2:5" x14ac:dyDescent="0.55000000000000004">
      <c r="B13" s="21">
        <v>0.5</v>
      </c>
      <c r="C13" s="22">
        <v>6</v>
      </c>
      <c r="D13" s="22">
        <v>3</v>
      </c>
      <c r="E13" s="22">
        <v>2</v>
      </c>
    </row>
    <row r="14" spans="2:5" x14ac:dyDescent="0.55000000000000004">
      <c r="B14" s="21">
        <v>0.75</v>
      </c>
      <c r="C14" s="22">
        <v>9</v>
      </c>
      <c r="D14" s="22">
        <v>5</v>
      </c>
      <c r="E14" s="22">
        <v>3</v>
      </c>
    </row>
    <row r="15" spans="2:5" x14ac:dyDescent="0.55000000000000004">
      <c r="B15" s="21">
        <v>0.99</v>
      </c>
      <c r="C15" s="22">
        <v>12</v>
      </c>
      <c r="D15" s="22">
        <v>7</v>
      </c>
      <c r="E15" s="22">
        <v>4</v>
      </c>
    </row>
    <row r="16" spans="2:5" x14ac:dyDescent="0.55000000000000004">
      <c r="B16" s="21">
        <v>1</v>
      </c>
      <c r="C16" s="22">
        <v>15</v>
      </c>
      <c r="D16" s="22">
        <v>10</v>
      </c>
      <c r="E16" s="22">
        <v>5</v>
      </c>
    </row>
    <row r="18" spans="2:6" x14ac:dyDescent="0.55000000000000004">
      <c r="B18" s="19" t="s">
        <v>714</v>
      </c>
    </row>
    <row r="19" spans="2:6" x14ac:dyDescent="0.55000000000000004">
      <c r="B19" s="13"/>
      <c r="C19" s="14" t="s">
        <v>657</v>
      </c>
      <c r="D19" s="14" t="s">
        <v>656</v>
      </c>
      <c r="E19" s="14" t="s">
        <v>650</v>
      </c>
      <c r="F19" s="14" t="s">
        <v>651</v>
      </c>
    </row>
    <row r="20" spans="2:6" x14ac:dyDescent="0.55000000000000004">
      <c r="B20" s="13" t="s">
        <v>87</v>
      </c>
      <c r="C20" s="13">
        <f>(COUNTIFS(Work!$K$2:$K$137,'Scorecard stratified'!B20,Work!$L$2:$L$137,$B$5)*(C$5/100))+(COUNTIFS(Work!$K$2:$K$137,'Scorecard stratified'!B20,Work!$L$2:$L$137,$B$6)*(C$6/100))+(COUNTIFS(Work!$K$2:$K$137,'Scorecard stratified'!B20,Work!$L$2:$L$137,$B$7)*(C$7/100))</f>
        <v>66</v>
      </c>
      <c r="D20" s="13">
        <f>COUNTIF(Work!$K$2:$K$137,B20)</f>
        <v>66</v>
      </c>
      <c r="E20" s="15">
        <f>C20/D20</f>
        <v>1</v>
      </c>
      <c r="F20" s="16">
        <f>VLOOKUP(E20,$B$11:$E$16,2,1)</f>
        <v>15</v>
      </c>
    </row>
    <row r="21" spans="2:6" x14ac:dyDescent="0.55000000000000004">
      <c r="B21" s="13" t="s">
        <v>105</v>
      </c>
      <c r="C21" s="13">
        <f>(COUNTIFS(Work!$K$2:$K$137,'Scorecard stratified'!B21,Work!$L$2:$L$137,$B$5)*(C$5/100))+(COUNTIFS(Work!$K$2:$K$137,'Scorecard stratified'!B21,Work!$L$2:$L$137,$B$6)*(C$6/100))+(COUNTIFS(Work!$K$2:$K$137,'Scorecard stratified'!B21,Work!$L$2:$L$137,$B$7)*(C$7/100))</f>
        <v>39</v>
      </c>
      <c r="D21" s="13">
        <f>COUNTIF(Work!$K$2:$K$137,B21)</f>
        <v>39</v>
      </c>
      <c r="E21" s="15">
        <f t="shared" ref="E21:E22" si="0">C21/D21</f>
        <v>1</v>
      </c>
      <c r="F21" s="16">
        <f>VLOOKUP(E21,$B$11:$E$16,3,1)</f>
        <v>10</v>
      </c>
    </row>
    <row r="22" spans="2:6" x14ac:dyDescent="0.55000000000000004">
      <c r="B22" s="13" t="s">
        <v>98</v>
      </c>
      <c r="C22" s="13">
        <f>(COUNTIFS(Work!$K$2:$K$137,'Scorecard stratified'!B22,Work!$L$2:$L$137,$B$5)*(C$5/100))+(COUNTIFS(Work!$K$2:$K$137,'Scorecard stratified'!B22,Work!$L$2:$L$137,$B$6)*(C$6/100))+(COUNTIFS(Work!$K$2:$K$137,'Scorecard stratified'!B22,Work!$L$2:$L$137,$B$7)*(C$7/100))</f>
        <v>31</v>
      </c>
      <c r="D22" s="13">
        <f>COUNTIF(Work!$K$2:$K$137,B22)</f>
        <v>31</v>
      </c>
      <c r="E22" s="15">
        <f t="shared" si="0"/>
        <v>1</v>
      </c>
      <c r="F22" s="13">
        <f>VLOOKUP(E22,$B$11:$E$16,4,1)</f>
        <v>5</v>
      </c>
    </row>
    <row r="23" spans="2:6" ht="14.7" thickBot="1" x14ac:dyDescent="0.6"/>
    <row r="24" spans="2:6" ht="14.7" thickBot="1" x14ac:dyDescent="0.6">
      <c r="B24" s="19" t="s">
        <v>713</v>
      </c>
      <c r="F24" s="32">
        <f>SUM(F20:F22)</f>
        <v>30</v>
      </c>
    </row>
  </sheetData>
  <sheetProtection algorithmName="SHA-256" hashValue="K/IvNjuq509R3FCBtiBArEwvjG8i/Tu7qlsK6KVEuAA=" saltValue="saE7+wkRD5XKWw5KNFAW9Q==" spinCount="100000" sheet="1" objects="1" scenarios="1" autoFilter="0"/>
  <sortState xmlns:xlrd2="http://schemas.microsoft.com/office/spreadsheetml/2017/richdata2" ref="B11:E16">
    <sortCondition ref="B11:B16"/>
  </sortState>
  <pageMargins left="0.7" right="0.7" top="0.75" bottom="0.75" header="0.3" footer="0.3"/>
  <pageSetup paperSize="9"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B4701B-A10D-4712-B0E9-D5139194FFDA}">
  <dimension ref="A2:T26"/>
  <sheetViews>
    <sheetView tabSelected="1" workbookViewId="0">
      <selection activeCell="F17" sqref="F17"/>
    </sheetView>
  </sheetViews>
  <sheetFormatPr defaultRowHeight="14.4" x14ac:dyDescent="0.55000000000000004"/>
  <cols>
    <col min="1" max="1" width="9.15625" style="12"/>
    <col min="2" max="6" width="15.578125" style="12" customWidth="1"/>
    <col min="7" max="20" width="9.15625" style="23"/>
  </cols>
  <sheetData>
    <row r="2" spans="2:6" x14ac:dyDescent="0.55000000000000004">
      <c r="B2" s="19" t="s">
        <v>659</v>
      </c>
      <c r="C2" s="12" t="s">
        <v>660</v>
      </c>
    </row>
    <row r="4" spans="2:6" x14ac:dyDescent="0.55000000000000004">
      <c r="B4" s="28"/>
      <c r="C4" s="29" t="s">
        <v>2</v>
      </c>
      <c r="D4" s="29" t="s">
        <v>93</v>
      </c>
      <c r="E4" s="29" t="s">
        <v>99</v>
      </c>
    </row>
    <row r="5" spans="2:6" x14ac:dyDescent="0.55000000000000004">
      <c r="B5" s="30" t="s">
        <v>87</v>
      </c>
      <c r="C5" s="31">
        <v>10</v>
      </c>
      <c r="D5" s="31">
        <v>5</v>
      </c>
      <c r="E5" s="31">
        <v>0</v>
      </c>
    </row>
    <row r="6" spans="2:6" x14ac:dyDescent="0.55000000000000004">
      <c r="B6" s="30" t="s">
        <v>105</v>
      </c>
      <c r="C6" s="31">
        <v>6</v>
      </c>
      <c r="D6" s="31">
        <v>3</v>
      </c>
      <c r="E6" s="31">
        <v>0</v>
      </c>
    </row>
    <row r="7" spans="2:6" x14ac:dyDescent="0.55000000000000004">
      <c r="B7" s="30" t="s">
        <v>98</v>
      </c>
      <c r="C7" s="31">
        <v>3</v>
      </c>
      <c r="D7" s="31">
        <v>1</v>
      </c>
      <c r="E7" s="31">
        <v>0</v>
      </c>
    </row>
    <row r="9" spans="2:6" x14ac:dyDescent="0.55000000000000004">
      <c r="B9" s="28"/>
      <c r="C9" s="29" t="s">
        <v>2</v>
      </c>
      <c r="D9" s="29" t="s">
        <v>93</v>
      </c>
      <c r="E9" s="29" t="s">
        <v>99</v>
      </c>
      <c r="F9" s="29" t="s">
        <v>99</v>
      </c>
    </row>
    <row r="10" spans="2:6" x14ac:dyDescent="0.55000000000000004">
      <c r="B10" s="30" t="s">
        <v>87</v>
      </c>
      <c r="C10" s="74">
        <f>COUNTIFS(Work!$K$2:$K$1048576,$B10,Work!$L$2:$L$1048576,C$9)*C5</f>
        <v>660</v>
      </c>
      <c r="D10" s="74">
        <f>COUNTIFS(Work!$K$2:$K$1048576,$B10,Work!$L$2:$L$1048576,D$9)*D5</f>
        <v>0</v>
      </c>
      <c r="E10" s="74">
        <f>COUNTIFS(Work!$K$2:$K$1048576,$B10,Work!$L$2:$L$1048576,E$9)*E5</f>
        <v>0</v>
      </c>
      <c r="F10" s="76">
        <f>SUM(C10:E10)</f>
        <v>660</v>
      </c>
    </row>
    <row r="11" spans="2:6" x14ac:dyDescent="0.55000000000000004">
      <c r="B11" s="30" t="s">
        <v>105</v>
      </c>
      <c r="C11" s="74">
        <f>COUNTIFS(Work!$K$2:$K$1048576,$B11,Work!$L$2:$L$1048576,C$9)*C6</f>
        <v>234</v>
      </c>
      <c r="D11" s="74">
        <f>COUNTIFS(Work!$K$2:$K$1048576,$B11,Work!$L$2:$L$1048576,D$9)*D6</f>
        <v>0</v>
      </c>
      <c r="E11" s="74">
        <f>COUNTIFS(Work!$K$2:$K$1048576,$B11,Work!$L$2:$L$1048576,E$9)*E6</f>
        <v>0</v>
      </c>
      <c r="F11" s="76">
        <f t="shared" ref="F11:F12" si="0">SUM(C11:E11)</f>
        <v>234</v>
      </c>
    </row>
    <row r="12" spans="2:6" x14ac:dyDescent="0.55000000000000004">
      <c r="B12" s="30" t="s">
        <v>98</v>
      </c>
      <c r="C12" s="74">
        <f>COUNTIFS(Work!$K$2:$K$1048576,$B12,Work!$L$2:$L$1048576,C$9)*C7</f>
        <v>93</v>
      </c>
      <c r="D12" s="74">
        <f>COUNTIFS(Work!$K$2:$K$1048576,$B12,Work!$L$2:$L$1048576,D$9)*D7</f>
        <v>0</v>
      </c>
      <c r="E12" s="74">
        <f>COUNTIFS(Work!$K$2:$K$1048576,$B12,Work!$L$2:$L$1048576,E$9)*E7</f>
        <v>0</v>
      </c>
      <c r="F12" s="76">
        <f t="shared" si="0"/>
        <v>93</v>
      </c>
    </row>
    <row r="13" spans="2:6" x14ac:dyDescent="0.55000000000000004">
      <c r="B13" s="30" t="s">
        <v>739</v>
      </c>
      <c r="C13" s="76">
        <f>SUM(C10:C12)</f>
        <v>987</v>
      </c>
      <c r="D13" s="76">
        <f t="shared" ref="D13:E13" si="1">SUM(D10:D12)</f>
        <v>0</v>
      </c>
      <c r="E13" s="76">
        <f t="shared" si="1"/>
        <v>0</v>
      </c>
      <c r="F13" s="76">
        <f>SUM(F10:F12)</f>
        <v>987</v>
      </c>
    </row>
    <row r="14" spans="2:6" x14ac:dyDescent="0.55000000000000004">
      <c r="B14" s="75"/>
      <c r="C14" s="77"/>
      <c r="D14" s="77"/>
      <c r="E14" s="77"/>
      <c r="F14" s="78" t="str">
        <f>"(Max = "&amp;SUM(COUNTIF(Work!$K$2:$K$1048576,$B5)*$C5,COUNTIF(Work!$K$2:$K$1048576,$B6)*$C6,COUNTIF(Work!$K$2:$K$1048576,$B7)*$C7)&amp;")"</f>
        <v>(Max = 987)</v>
      </c>
    </row>
    <row r="15" spans="2:6" ht="14.7" thickBot="1" x14ac:dyDescent="0.6">
      <c r="B15" s="75"/>
      <c r="C15" s="77"/>
      <c r="D15" s="77"/>
      <c r="E15" s="77"/>
      <c r="F15" s="77"/>
    </row>
    <row r="16" spans="2:6" ht="14.7" thickBot="1" x14ac:dyDescent="0.6">
      <c r="B16" s="19" t="s">
        <v>722</v>
      </c>
      <c r="D16" s="33">
        <f>ROUND(SUM(C10:E12)/SUM(COUNTIF(Work!$K$2:$K$1048576,$B5)*$C5,COUNTIF(Work!$K$2:$K$1048576,$B6)*$C6,COUNTIF(Work!$K$2:$K$1048576,$B7)*$C7)*30,0)</f>
        <v>30</v>
      </c>
    </row>
    <row r="19" spans="7:11" x14ac:dyDescent="0.55000000000000004">
      <c r="G19" s="12"/>
      <c r="H19" s="12"/>
      <c r="I19" s="12"/>
      <c r="J19" s="12"/>
      <c r="K19" s="12"/>
    </row>
    <row r="24" spans="7:11" ht="15" customHeight="1" x14ac:dyDescent="0.55000000000000004"/>
    <row r="25" spans="7:11" ht="15" customHeight="1" x14ac:dyDescent="0.55000000000000004"/>
    <row r="26" spans="7:11" ht="15" customHeight="1" x14ac:dyDescent="0.55000000000000004"/>
  </sheetData>
  <sheetProtection algorithmName="SHA-256" hashValue="twTjBffX+VWQVfwKYUCF8AZlvU3Xu+m4rBBntmZDXrg=" saltValue="FE09vRJaZe1PTm+mDYhSiQ==" spinCount="100000" sheet="1" objects="1" scenarios="1" autoFilter="0"/>
  <phoneticPr fontId="2" type="noConversion"/>
  <pageMargins left="0.7" right="0.7" top="0.75" bottom="0.75" header="0.3" footer="0.3"/>
  <pageSetup paperSize="9"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96625D-419A-46D5-A9A5-1F334693108E}">
  <dimension ref="A1:R26"/>
  <sheetViews>
    <sheetView workbookViewId="0"/>
  </sheetViews>
  <sheetFormatPr defaultRowHeight="14.4" x14ac:dyDescent="0.55000000000000004"/>
  <cols>
    <col min="1" max="5" width="15.15625" style="24" customWidth="1"/>
    <col min="6" max="15" width="9.15625" style="24"/>
  </cols>
  <sheetData>
    <row r="1" spans="1:18" ht="22.8" x14ac:dyDescent="0.55000000000000004">
      <c r="A1" s="73" t="s">
        <v>717</v>
      </c>
      <c r="B1" s="73" t="s">
        <v>686</v>
      </c>
      <c r="C1" s="73" t="s">
        <v>718</v>
      </c>
      <c r="D1" s="73" t="s">
        <v>687</v>
      </c>
      <c r="E1" s="73" t="s">
        <v>712</v>
      </c>
      <c r="P1" s="24"/>
      <c r="Q1" s="24"/>
      <c r="R1" s="24"/>
    </row>
    <row r="2" spans="1:18" x14ac:dyDescent="0.55000000000000004">
      <c r="A2" s="25" t="s">
        <v>676</v>
      </c>
      <c r="B2" s="25">
        <v>226</v>
      </c>
      <c r="C2" s="25">
        <v>1</v>
      </c>
      <c r="D2" s="25">
        <v>3</v>
      </c>
      <c r="E2" s="34">
        <v>0.14705882352941177</v>
      </c>
      <c r="P2" s="24"/>
      <c r="Q2" s="24"/>
      <c r="R2" s="24"/>
    </row>
    <row r="3" spans="1:18" x14ac:dyDescent="0.55000000000000004">
      <c r="A3" s="25" t="s">
        <v>679</v>
      </c>
      <c r="B3" s="25">
        <v>517</v>
      </c>
      <c r="C3" s="25">
        <v>11</v>
      </c>
      <c r="D3" s="25">
        <v>10</v>
      </c>
      <c r="E3" s="34">
        <v>0.25</v>
      </c>
      <c r="P3" s="24"/>
      <c r="Q3" s="24"/>
      <c r="R3" s="24"/>
    </row>
    <row r="4" spans="1:18" x14ac:dyDescent="0.55000000000000004">
      <c r="A4" s="25" t="s">
        <v>680</v>
      </c>
      <c r="B4" s="25">
        <v>554</v>
      </c>
      <c r="C4" s="25">
        <v>13</v>
      </c>
      <c r="D4" s="25">
        <v>11</v>
      </c>
      <c r="E4" s="34">
        <v>0.3014705882352941</v>
      </c>
      <c r="P4" s="24"/>
      <c r="Q4" s="24"/>
      <c r="R4" s="24"/>
    </row>
    <row r="5" spans="1:18" x14ac:dyDescent="0.55000000000000004">
      <c r="A5" s="25" t="s">
        <v>672</v>
      </c>
      <c r="B5" s="25">
        <v>572</v>
      </c>
      <c r="C5" s="25">
        <v>14</v>
      </c>
      <c r="D5" s="25">
        <v>11</v>
      </c>
      <c r="E5" s="34">
        <v>0.3014705882352941</v>
      </c>
      <c r="P5" s="24"/>
      <c r="Q5" s="24"/>
      <c r="R5" s="24"/>
    </row>
    <row r="6" spans="1:18" x14ac:dyDescent="0.55000000000000004">
      <c r="A6" s="25" t="s">
        <v>683</v>
      </c>
      <c r="B6" s="25">
        <v>413</v>
      </c>
      <c r="C6" s="25">
        <v>7</v>
      </c>
      <c r="D6" s="25">
        <v>5</v>
      </c>
      <c r="E6" s="34">
        <v>0.35294117647058826</v>
      </c>
      <c r="P6" s="24"/>
      <c r="Q6" s="24"/>
      <c r="R6" s="24"/>
    </row>
    <row r="7" spans="1:18" x14ac:dyDescent="0.55000000000000004">
      <c r="A7" s="25" t="s">
        <v>677</v>
      </c>
      <c r="B7" s="25">
        <v>415</v>
      </c>
      <c r="C7" s="25">
        <v>7</v>
      </c>
      <c r="D7" s="25">
        <v>5</v>
      </c>
      <c r="E7" s="34">
        <v>0.35294117647058826</v>
      </c>
      <c r="P7" s="24"/>
      <c r="Q7" s="24"/>
      <c r="R7" s="24"/>
    </row>
    <row r="8" spans="1:18" x14ac:dyDescent="0.55000000000000004">
      <c r="A8" s="25" t="s">
        <v>666</v>
      </c>
      <c r="B8" s="25">
        <v>550</v>
      </c>
      <c r="C8" s="25">
        <v>13</v>
      </c>
      <c r="D8" s="25">
        <v>11</v>
      </c>
      <c r="E8" s="34">
        <v>0.39705882352941174</v>
      </c>
      <c r="P8" s="24"/>
      <c r="Q8" s="24"/>
      <c r="R8" s="24"/>
    </row>
    <row r="9" spans="1:18" x14ac:dyDescent="0.55000000000000004">
      <c r="A9" s="25" t="s">
        <v>671</v>
      </c>
      <c r="B9" s="25">
        <v>562</v>
      </c>
      <c r="C9" s="25">
        <v>13</v>
      </c>
      <c r="D9" s="25">
        <v>11</v>
      </c>
      <c r="E9" s="34">
        <v>0.39705882352941174</v>
      </c>
      <c r="P9" s="24"/>
      <c r="Q9" s="24"/>
      <c r="R9" s="24"/>
    </row>
    <row r="10" spans="1:18" x14ac:dyDescent="0.55000000000000004">
      <c r="A10" s="25" t="s">
        <v>661</v>
      </c>
      <c r="B10" s="25">
        <v>660</v>
      </c>
      <c r="C10" s="25">
        <v>17</v>
      </c>
      <c r="D10" s="25">
        <v>11</v>
      </c>
      <c r="E10" s="34">
        <v>0.39705882352941174</v>
      </c>
      <c r="P10" s="24"/>
      <c r="Q10" s="24"/>
      <c r="R10" s="24"/>
    </row>
    <row r="11" spans="1:18" x14ac:dyDescent="0.55000000000000004">
      <c r="A11" s="25" t="s">
        <v>681</v>
      </c>
      <c r="B11" s="25">
        <v>603</v>
      </c>
      <c r="C11" s="25">
        <v>15</v>
      </c>
      <c r="D11" s="25">
        <v>11</v>
      </c>
      <c r="E11" s="34">
        <v>0.4485294117647059</v>
      </c>
      <c r="P11" s="24"/>
      <c r="Q11" s="24"/>
      <c r="R11" s="24"/>
    </row>
    <row r="12" spans="1:18" x14ac:dyDescent="0.55000000000000004">
      <c r="A12" s="25" t="s">
        <v>668</v>
      </c>
      <c r="B12" s="25">
        <v>548</v>
      </c>
      <c r="C12" s="25">
        <v>13</v>
      </c>
      <c r="D12" s="25">
        <v>11</v>
      </c>
      <c r="E12" s="34">
        <v>0.5</v>
      </c>
      <c r="P12" s="24"/>
      <c r="Q12" s="24"/>
      <c r="R12" s="24"/>
    </row>
    <row r="13" spans="1:18" x14ac:dyDescent="0.55000000000000004">
      <c r="A13" s="25" t="s">
        <v>669</v>
      </c>
      <c r="B13" s="25">
        <v>550</v>
      </c>
      <c r="C13" s="25">
        <v>13</v>
      </c>
      <c r="D13" s="25">
        <v>10</v>
      </c>
      <c r="E13" s="34">
        <v>0.5</v>
      </c>
      <c r="P13" s="24"/>
      <c r="Q13" s="24"/>
      <c r="R13" s="24"/>
    </row>
    <row r="14" spans="1:18" x14ac:dyDescent="0.55000000000000004">
      <c r="A14" s="25" t="s">
        <v>667</v>
      </c>
      <c r="B14" s="25">
        <v>625</v>
      </c>
      <c r="C14" s="25">
        <v>16</v>
      </c>
      <c r="D14" s="25">
        <v>11</v>
      </c>
      <c r="E14" s="34">
        <v>0.55147058823529416</v>
      </c>
      <c r="P14" s="24"/>
      <c r="Q14" s="24"/>
      <c r="R14" s="24"/>
    </row>
    <row r="15" spans="1:18" x14ac:dyDescent="0.55000000000000004">
      <c r="A15" s="25" t="s">
        <v>684</v>
      </c>
      <c r="B15" s="25">
        <v>745</v>
      </c>
      <c r="C15" s="25">
        <v>20</v>
      </c>
      <c r="D15" s="25">
        <v>14</v>
      </c>
      <c r="E15" s="34">
        <v>0.55147058823529416</v>
      </c>
      <c r="P15" s="24"/>
      <c r="Q15" s="24"/>
      <c r="R15" s="24"/>
    </row>
    <row r="16" spans="1:18" x14ac:dyDescent="0.55000000000000004">
      <c r="A16" s="25" t="s">
        <v>685</v>
      </c>
      <c r="B16" s="25">
        <v>755</v>
      </c>
      <c r="C16" s="25">
        <v>21</v>
      </c>
      <c r="D16" s="25">
        <v>14</v>
      </c>
      <c r="E16" s="34">
        <v>0.55147058823529416</v>
      </c>
      <c r="P16" s="24"/>
      <c r="Q16" s="24"/>
      <c r="R16" s="24"/>
    </row>
    <row r="17" spans="1:18" x14ac:dyDescent="0.55000000000000004">
      <c r="A17" s="25" t="s">
        <v>674</v>
      </c>
      <c r="B17" s="25">
        <v>731</v>
      </c>
      <c r="C17" s="25">
        <v>20</v>
      </c>
      <c r="D17" s="25">
        <v>13</v>
      </c>
      <c r="E17" s="34">
        <v>0.6029411764705882</v>
      </c>
      <c r="P17" s="24"/>
      <c r="Q17" s="24"/>
      <c r="R17" s="24"/>
    </row>
    <row r="18" spans="1:18" x14ac:dyDescent="0.55000000000000004">
      <c r="A18" s="25" t="s">
        <v>663</v>
      </c>
      <c r="B18" s="25">
        <v>663</v>
      </c>
      <c r="C18" s="25">
        <v>17</v>
      </c>
      <c r="D18" s="25">
        <v>11</v>
      </c>
      <c r="E18" s="34">
        <v>0.6470588235294118</v>
      </c>
      <c r="P18" s="24"/>
      <c r="Q18" s="24"/>
      <c r="R18" s="24"/>
    </row>
    <row r="19" spans="1:18" x14ac:dyDescent="0.55000000000000004">
      <c r="A19" s="25" t="s">
        <v>665</v>
      </c>
      <c r="B19" s="25">
        <v>774</v>
      </c>
      <c r="C19" s="25">
        <v>22</v>
      </c>
      <c r="D19" s="25">
        <v>17</v>
      </c>
      <c r="E19" s="34">
        <v>0.75</v>
      </c>
      <c r="P19" s="24"/>
      <c r="Q19" s="24"/>
      <c r="R19" s="24"/>
    </row>
    <row r="20" spans="1:18" x14ac:dyDescent="0.55000000000000004">
      <c r="A20" s="25" t="s">
        <v>662</v>
      </c>
      <c r="B20" s="25">
        <v>810</v>
      </c>
      <c r="C20" s="25">
        <v>23</v>
      </c>
      <c r="D20" s="25">
        <v>17</v>
      </c>
      <c r="E20" s="34">
        <v>0.80147058823529416</v>
      </c>
      <c r="P20" s="24"/>
      <c r="Q20" s="24"/>
      <c r="R20" s="24"/>
    </row>
    <row r="21" spans="1:18" x14ac:dyDescent="0.55000000000000004">
      <c r="A21" s="25" t="s">
        <v>670</v>
      </c>
      <c r="B21" s="25">
        <v>858</v>
      </c>
      <c r="C21" s="25">
        <v>25</v>
      </c>
      <c r="D21" s="25">
        <v>17</v>
      </c>
      <c r="E21" s="34">
        <v>0.80147058823529416</v>
      </c>
      <c r="P21" s="24"/>
      <c r="Q21" s="24"/>
      <c r="R21" s="24"/>
    </row>
    <row r="22" spans="1:18" x14ac:dyDescent="0.55000000000000004">
      <c r="A22" s="25" t="s">
        <v>678</v>
      </c>
      <c r="B22" s="25">
        <v>867</v>
      </c>
      <c r="C22" s="25">
        <v>25</v>
      </c>
      <c r="D22" s="25">
        <v>17</v>
      </c>
      <c r="E22" s="34">
        <v>0.80147058823529416</v>
      </c>
      <c r="P22" s="24"/>
      <c r="Q22" s="24"/>
      <c r="R22" s="24"/>
    </row>
    <row r="23" spans="1:18" x14ac:dyDescent="0.55000000000000004">
      <c r="A23" s="25" t="s">
        <v>673</v>
      </c>
      <c r="B23" s="25">
        <v>911</v>
      </c>
      <c r="C23" s="25">
        <v>27</v>
      </c>
      <c r="D23" s="25">
        <v>17</v>
      </c>
      <c r="E23" s="34">
        <v>0.86029411764705888</v>
      </c>
      <c r="P23" s="24"/>
      <c r="Q23" s="24"/>
      <c r="R23" s="24"/>
    </row>
    <row r="24" spans="1:18" x14ac:dyDescent="0.55000000000000004">
      <c r="A24" s="25" t="s">
        <v>682</v>
      </c>
      <c r="B24" s="25">
        <v>944</v>
      </c>
      <c r="C24" s="25">
        <v>28</v>
      </c>
      <c r="D24" s="25">
        <v>19</v>
      </c>
      <c r="E24" s="34">
        <v>0.95588235294117652</v>
      </c>
      <c r="P24" s="24"/>
      <c r="Q24" s="24"/>
      <c r="R24" s="24"/>
    </row>
    <row r="25" spans="1:18" x14ac:dyDescent="0.55000000000000004">
      <c r="A25" s="25" t="s">
        <v>675</v>
      </c>
      <c r="B25" s="25">
        <v>984</v>
      </c>
      <c r="C25" s="25">
        <v>30</v>
      </c>
      <c r="D25" s="25">
        <v>25</v>
      </c>
      <c r="E25" s="34">
        <v>0.99264705882352944</v>
      </c>
      <c r="P25" s="24"/>
      <c r="Q25" s="24"/>
      <c r="R25" s="24"/>
    </row>
    <row r="26" spans="1:18" x14ac:dyDescent="0.55000000000000004">
      <c r="A26" s="25" t="s">
        <v>664</v>
      </c>
      <c r="B26" s="25">
        <v>987</v>
      </c>
      <c r="C26" s="25">
        <v>30</v>
      </c>
      <c r="D26" s="25">
        <v>30</v>
      </c>
      <c r="E26" s="34">
        <v>1</v>
      </c>
      <c r="P26" s="24"/>
      <c r="Q26" s="24"/>
      <c r="R26" s="24"/>
    </row>
  </sheetData>
  <sheetProtection algorithmName="SHA-256" hashValue="I3lHZ8ajHx6HREdB3MdFVh1WNhfa2FE+0Wex+rh9p34=" saltValue="psqxuRGqImzrpWt2s7m4fw==" spinCount="100000" sheet="1" objects="1" scenarios="1" autoFilter="0"/>
  <autoFilter ref="A1:E1" xr:uid="{84570C05-4183-4AF0-9541-D5A7EC0550A1}">
    <sortState xmlns:xlrd2="http://schemas.microsoft.com/office/spreadsheetml/2017/richdata2" ref="A2:E26">
      <sortCondition ref="E1"/>
    </sortState>
  </autoFilter>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AA31F3-CD93-4E50-AB46-5F3DF51B48E7}">
  <sheetPr>
    <tabColor theme="1" tint="0.499984740745262"/>
  </sheetPr>
  <dimension ref="A1:W138"/>
  <sheetViews>
    <sheetView topLeftCell="C1" zoomScale="115" zoomScaleNormal="115" workbookViewId="0">
      <pane ySplit="1" topLeftCell="A2" activePane="bottomLeft" state="frozen"/>
      <selection pane="bottomLeft" activeCell="C1" sqref="C1"/>
    </sheetView>
  </sheetViews>
  <sheetFormatPr defaultColWidth="9.15625" defaultRowHeight="14.4" x14ac:dyDescent="0.55000000000000004"/>
  <cols>
    <col min="1" max="1" width="7.41796875" style="2" customWidth="1"/>
    <col min="2" max="2" width="8.15625" style="2" customWidth="1"/>
    <col min="3" max="3" width="9.15625" style="2"/>
    <col min="4" max="5" width="26.41796875" style="2" customWidth="1"/>
    <col min="6" max="7" width="9.15625" style="2"/>
    <col min="8" max="8" width="60.15625" style="2" customWidth="1"/>
    <col min="9" max="10" width="14.41796875" style="9" customWidth="1"/>
    <col min="11" max="11" width="15.15625" style="2" customWidth="1"/>
    <col min="12" max="12" width="15.578125" style="9" customWidth="1"/>
    <col min="13" max="18" width="4.83984375" style="2" customWidth="1"/>
    <col min="19" max="16384" width="9.15625" style="3"/>
  </cols>
  <sheetData>
    <row r="1" spans="1:23" s="1" customFormat="1" ht="31.5" x14ac:dyDescent="0.55000000000000004">
      <c r="A1" s="10" t="s">
        <v>71</v>
      </c>
      <c r="B1" s="10" t="s">
        <v>72</v>
      </c>
      <c r="C1" s="10" t="s">
        <v>73</v>
      </c>
      <c r="D1" s="10" t="s">
        <v>74</v>
      </c>
      <c r="E1" s="10" t="s">
        <v>75</v>
      </c>
      <c r="F1" s="10" t="s">
        <v>569</v>
      </c>
      <c r="G1" s="10" t="s">
        <v>76</v>
      </c>
      <c r="H1" s="10" t="s">
        <v>77</v>
      </c>
      <c r="I1" s="10" t="s">
        <v>0</v>
      </c>
      <c r="J1" s="10" t="s">
        <v>1</v>
      </c>
      <c r="K1" s="10" t="s">
        <v>78</v>
      </c>
      <c r="L1" s="11" t="s">
        <v>658</v>
      </c>
      <c r="M1" s="9"/>
      <c r="N1" s="9"/>
      <c r="O1" s="9"/>
      <c r="P1" s="9"/>
      <c r="Q1" s="9"/>
      <c r="R1" s="9"/>
    </row>
    <row r="2" spans="1:23" ht="30.6" x14ac:dyDescent="0.55000000000000004">
      <c r="A2" s="4" t="s">
        <v>79</v>
      </c>
      <c r="B2" s="4"/>
      <c r="C2" s="5">
        <v>1.01</v>
      </c>
      <c r="D2" s="7" t="s">
        <v>80</v>
      </c>
      <c r="E2" s="7" t="s">
        <v>81</v>
      </c>
      <c r="F2" s="6" t="s">
        <v>82</v>
      </c>
      <c r="G2" s="6" t="s">
        <v>83</v>
      </c>
      <c r="H2" s="7" t="s">
        <v>84</v>
      </c>
      <c r="I2" s="7" t="s">
        <v>85</v>
      </c>
      <c r="J2" s="7" t="s">
        <v>86</v>
      </c>
      <c r="K2" s="26" t="str">
        <f>'Applicant self-assessment'!F4</f>
        <v>Mandatory</v>
      </c>
      <c r="L2" s="26" t="str">
        <f>'Applicant self-assessment'!G4</f>
        <v>Compliant</v>
      </c>
      <c r="S2" s="1"/>
      <c r="T2" s="1"/>
      <c r="U2" s="1"/>
      <c r="V2" s="1"/>
      <c r="W2" s="1"/>
    </row>
    <row r="3" spans="1:23" ht="40.799999999999997" x14ac:dyDescent="0.55000000000000004">
      <c r="A3" s="4" t="s">
        <v>88</v>
      </c>
      <c r="B3" s="4"/>
      <c r="C3" s="5">
        <v>1.02</v>
      </c>
      <c r="D3" s="7" t="s">
        <v>80</v>
      </c>
      <c r="E3" s="7" t="s">
        <v>81</v>
      </c>
      <c r="F3" s="6" t="s">
        <v>82</v>
      </c>
      <c r="G3" s="6" t="s">
        <v>89</v>
      </c>
      <c r="H3" s="7" t="s">
        <v>90</v>
      </c>
      <c r="I3" s="7" t="s">
        <v>91</v>
      </c>
      <c r="J3" s="7" t="s">
        <v>92</v>
      </c>
      <c r="K3" s="26" t="str">
        <f>'Applicant self-assessment'!F5</f>
        <v>Mandatory</v>
      </c>
      <c r="L3" s="26" t="str">
        <f>'Applicant self-assessment'!G5</f>
        <v>Compliant</v>
      </c>
      <c r="S3" s="1"/>
      <c r="T3" s="1"/>
      <c r="U3" s="1"/>
      <c r="V3" s="1"/>
      <c r="W3" s="1"/>
    </row>
    <row r="4" spans="1:23" ht="20.399999999999999" x14ac:dyDescent="0.55000000000000004">
      <c r="A4" s="4" t="s">
        <v>94</v>
      </c>
      <c r="B4" s="4"/>
      <c r="C4" s="5">
        <v>1.03</v>
      </c>
      <c r="D4" s="7" t="s">
        <v>80</v>
      </c>
      <c r="E4" s="7" t="s">
        <v>81</v>
      </c>
      <c r="F4" s="6" t="s">
        <v>82</v>
      </c>
      <c r="G4" s="6" t="s">
        <v>95</v>
      </c>
      <c r="H4" s="7" t="s">
        <v>96</v>
      </c>
      <c r="I4" s="7" t="s">
        <v>97</v>
      </c>
      <c r="J4" s="7"/>
      <c r="K4" s="26" t="str">
        <f>'Applicant self-assessment'!F6</f>
        <v>Desirable</v>
      </c>
      <c r="L4" s="26" t="str">
        <f>'Applicant self-assessment'!G6</f>
        <v>Compliant</v>
      </c>
      <c r="S4" s="1"/>
      <c r="T4" s="1"/>
      <c r="U4" s="1"/>
      <c r="V4" s="1"/>
      <c r="W4" s="1"/>
    </row>
    <row r="5" spans="1:23" ht="30.6" x14ac:dyDescent="0.55000000000000004">
      <c r="A5" s="4" t="s">
        <v>100</v>
      </c>
      <c r="B5" s="4"/>
      <c r="C5" s="5">
        <v>2.0099999999999998</v>
      </c>
      <c r="D5" s="7" t="s">
        <v>80</v>
      </c>
      <c r="E5" s="7" t="s">
        <v>101</v>
      </c>
      <c r="F5" s="6" t="s">
        <v>82</v>
      </c>
      <c r="G5" s="6" t="s">
        <v>102</v>
      </c>
      <c r="H5" s="7" t="s">
        <v>103</v>
      </c>
      <c r="I5" s="7" t="s">
        <v>104</v>
      </c>
      <c r="J5" s="7" t="s">
        <v>86</v>
      </c>
      <c r="K5" s="26" t="str">
        <f>'Applicant self-assessment'!F8</f>
        <v>Important</v>
      </c>
      <c r="L5" s="26" t="str">
        <f>'Applicant self-assessment'!G8</f>
        <v>Compliant</v>
      </c>
      <c r="S5" s="1"/>
      <c r="T5" s="1"/>
      <c r="U5" s="1"/>
      <c r="V5" s="1"/>
      <c r="W5" s="1"/>
    </row>
    <row r="6" spans="1:23" ht="20.399999999999999" x14ac:dyDescent="0.55000000000000004">
      <c r="A6" s="4" t="s">
        <v>106</v>
      </c>
      <c r="B6" s="4"/>
      <c r="C6" s="5">
        <v>2.02</v>
      </c>
      <c r="D6" s="7" t="s">
        <v>80</v>
      </c>
      <c r="E6" s="7" t="s">
        <v>101</v>
      </c>
      <c r="F6" s="6" t="s">
        <v>82</v>
      </c>
      <c r="G6" s="6" t="s">
        <v>107</v>
      </c>
      <c r="H6" s="7" t="s">
        <v>108</v>
      </c>
      <c r="I6" s="7"/>
      <c r="J6" s="7"/>
      <c r="K6" s="26" t="str">
        <f>'Applicant self-assessment'!F9</f>
        <v>Desirable</v>
      </c>
      <c r="L6" s="26" t="str">
        <f>'Applicant self-assessment'!G9</f>
        <v>Compliant</v>
      </c>
      <c r="S6" s="1"/>
      <c r="T6" s="1"/>
      <c r="U6" s="1"/>
      <c r="V6" s="1"/>
      <c r="W6" s="1"/>
    </row>
    <row r="7" spans="1:23" ht="20.399999999999999" x14ac:dyDescent="0.55000000000000004">
      <c r="A7" s="4" t="s">
        <v>109</v>
      </c>
      <c r="B7" s="4"/>
      <c r="C7" s="5">
        <v>2.0299999999999998</v>
      </c>
      <c r="D7" s="7" t="s">
        <v>80</v>
      </c>
      <c r="E7" s="7" t="s">
        <v>101</v>
      </c>
      <c r="F7" s="6" t="s">
        <v>82</v>
      </c>
      <c r="G7" s="6" t="s">
        <v>110</v>
      </c>
      <c r="H7" s="7" t="s">
        <v>111</v>
      </c>
      <c r="I7" s="7"/>
      <c r="J7" s="7"/>
      <c r="K7" s="26" t="str">
        <f>'Applicant self-assessment'!F10</f>
        <v>Desirable</v>
      </c>
      <c r="L7" s="26" t="str">
        <f>'Applicant self-assessment'!G10</f>
        <v>Compliant</v>
      </c>
      <c r="S7" s="1"/>
      <c r="T7" s="1"/>
      <c r="U7" s="1"/>
      <c r="V7" s="1"/>
      <c r="W7" s="1"/>
    </row>
    <row r="8" spans="1:23" ht="20.399999999999999" x14ac:dyDescent="0.55000000000000004">
      <c r="A8" s="4" t="s">
        <v>112</v>
      </c>
      <c r="B8" s="4"/>
      <c r="C8" s="5">
        <v>2.04</v>
      </c>
      <c r="D8" s="7" t="s">
        <v>80</v>
      </c>
      <c r="E8" s="7" t="s">
        <v>101</v>
      </c>
      <c r="F8" s="6" t="s">
        <v>82</v>
      </c>
      <c r="G8" s="6" t="s">
        <v>113</v>
      </c>
      <c r="H8" s="7" t="s">
        <v>114</v>
      </c>
      <c r="I8" s="7"/>
      <c r="J8" s="7" t="s">
        <v>115</v>
      </c>
      <c r="K8" s="26" t="str">
        <f>'Applicant self-assessment'!F11</f>
        <v>Important</v>
      </c>
      <c r="L8" s="26" t="str">
        <f>'Applicant self-assessment'!G11</f>
        <v>Compliant</v>
      </c>
      <c r="S8" s="1"/>
      <c r="T8" s="1"/>
      <c r="U8" s="1"/>
      <c r="V8" s="1"/>
      <c r="W8" s="1"/>
    </row>
    <row r="9" spans="1:23" ht="20.399999999999999" x14ac:dyDescent="0.55000000000000004">
      <c r="A9" s="4" t="s">
        <v>116</v>
      </c>
      <c r="B9" s="4"/>
      <c r="C9" s="5">
        <v>2.0499999999999998</v>
      </c>
      <c r="D9" s="7" t="s">
        <v>80</v>
      </c>
      <c r="E9" s="7" t="s">
        <v>101</v>
      </c>
      <c r="F9" s="6" t="s">
        <v>82</v>
      </c>
      <c r="G9" s="6" t="s">
        <v>117</v>
      </c>
      <c r="H9" s="7" t="s">
        <v>118</v>
      </c>
      <c r="I9" s="7"/>
      <c r="J9" s="7"/>
      <c r="K9" s="26" t="str">
        <f>'Applicant self-assessment'!F12</f>
        <v>Desirable</v>
      </c>
      <c r="L9" s="26" t="str">
        <f>'Applicant self-assessment'!G12</f>
        <v>Compliant</v>
      </c>
      <c r="S9" s="1"/>
      <c r="T9" s="1"/>
      <c r="U9" s="1"/>
      <c r="V9" s="1"/>
      <c r="W9" s="1"/>
    </row>
    <row r="10" spans="1:23" ht="20.399999999999999" x14ac:dyDescent="0.55000000000000004">
      <c r="A10" s="4" t="s">
        <v>119</v>
      </c>
      <c r="B10" s="4"/>
      <c r="C10" s="5">
        <v>3.01</v>
      </c>
      <c r="D10" s="7" t="s">
        <v>80</v>
      </c>
      <c r="E10" s="7" t="s">
        <v>120</v>
      </c>
      <c r="F10" s="6" t="s">
        <v>82</v>
      </c>
      <c r="G10" s="6" t="s">
        <v>121</v>
      </c>
      <c r="H10" s="7" t="s">
        <v>122</v>
      </c>
      <c r="I10" s="7" t="s">
        <v>123</v>
      </c>
      <c r="J10" s="7"/>
      <c r="K10" s="26" t="str">
        <f>'Applicant self-assessment'!F14</f>
        <v>Mandatory</v>
      </c>
      <c r="L10" s="26" t="str">
        <f>'Applicant self-assessment'!G14</f>
        <v>Compliant</v>
      </c>
      <c r="S10" s="1"/>
      <c r="T10" s="1"/>
      <c r="U10" s="1"/>
      <c r="V10" s="1"/>
      <c r="W10" s="1"/>
    </row>
    <row r="11" spans="1:23" ht="20.399999999999999" x14ac:dyDescent="0.55000000000000004">
      <c r="A11" s="4" t="s">
        <v>124</v>
      </c>
      <c r="B11" s="4"/>
      <c r="C11" s="5">
        <v>3.02</v>
      </c>
      <c r="D11" s="7" t="s">
        <v>80</v>
      </c>
      <c r="E11" s="7" t="s">
        <v>120</v>
      </c>
      <c r="F11" s="6" t="s">
        <v>82</v>
      </c>
      <c r="G11" s="6" t="s">
        <v>125</v>
      </c>
      <c r="H11" s="7" t="s">
        <v>126</v>
      </c>
      <c r="I11" s="7"/>
      <c r="J11" s="7"/>
      <c r="K11" s="26" t="str">
        <f>'Applicant self-assessment'!F15</f>
        <v>Desirable</v>
      </c>
      <c r="L11" s="26" t="str">
        <f>'Applicant self-assessment'!G15</f>
        <v>Compliant</v>
      </c>
      <c r="S11" s="1"/>
      <c r="T11" s="1"/>
      <c r="U11" s="1"/>
      <c r="V11" s="1"/>
      <c r="W11" s="1"/>
    </row>
    <row r="12" spans="1:23" ht="20.399999999999999" x14ac:dyDescent="0.55000000000000004">
      <c r="A12" s="4" t="s">
        <v>127</v>
      </c>
      <c r="B12" s="4"/>
      <c r="C12" s="5">
        <v>3.03</v>
      </c>
      <c r="D12" s="7" t="s">
        <v>80</v>
      </c>
      <c r="E12" s="7" t="s">
        <v>120</v>
      </c>
      <c r="F12" s="6" t="s">
        <v>82</v>
      </c>
      <c r="G12" s="6" t="s">
        <v>128</v>
      </c>
      <c r="H12" s="7" t="s">
        <v>129</v>
      </c>
      <c r="I12" s="7" t="s">
        <v>123</v>
      </c>
      <c r="J12" s="7"/>
      <c r="K12" s="26" t="str">
        <f>'Applicant self-assessment'!F16</f>
        <v>Mandatory</v>
      </c>
      <c r="L12" s="26" t="str">
        <f>'Applicant self-assessment'!G16</f>
        <v>Compliant</v>
      </c>
    </row>
    <row r="13" spans="1:23" ht="20.399999999999999" x14ac:dyDescent="0.55000000000000004">
      <c r="A13" s="4" t="s">
        <v>130</v>
      </c>
      <c r="B13" s="4"/>
      <c r="C13" s="5">
        <v>3.04</v>
      </c>
      <c r="D13" s="7" t="s">
        <v>80</v>
      </c>
      <c r="E13" s="7" t="s">
        <v>120</v>
      </c>
      <c r="F13" s="6" t="s">
        <v>82</v>
      </c>
      <c r="G13" s="6" t="s">
        <v>131</v>
      </c>
      <c r="H13" s="7" t="s">
        <v>132</v>
      </c>
      <c r="I13" s="7" t="s">
        <v>133</v>
      </c>
      <c r="J13" s="7"/>
      <c r="K13" s="26" t="str">
        <f>'Applicant self-assessment'!F17</f>
        <v>Important</v>
      </c>
      <c r="L13" s="26" t="str">
        <f>'Applicant self-assessment'!G17</f>
        <v>Compliant</v>
      </c>
    </row>
    <row r="14" spans="1:23" ht="20.399999999999999" x14ac:dyDescent="0.55000000000000004">
      <c r="A14" s="4" t="s">
        <v>134</v>
      </c>
      <c r="B14" s="4"/>
      <c r="C14" s="5">
        <v>4.01</v>
      </c>
      <c r="D14" s="7" t="s">
        <v>80</v>
      </c>
      <c r="E14" s="7" t="s">
        <v>135</v>
      </c>
      <c r="F14" s="6" t="s">
        <v>82</v>
      </c>
      <c r="G14" s="6" t="s">
        <v>136</v>
      </c>
      <c r="H14" s="7" t="s">
        <v>137</v>
      </c>
      <c r="I14" s="7"/>
      <c r="J14" s="7"/>
      <c r="K14" s="26" t="str">
        <f>'Applicant self-assessment'!F19</f>
        <v>Important</v>
      </c>
      <c r="L14" s="26" t="str">
        <f>'Applicant self-assessment'!G19</f>
        <v>Compliant</v>
      </c>
    </row>
    <row r="15" spans="1:23" ht="30.6" x14ac:dyDescent="0.55000000000000004">
      <c r="A15" s="4" t="s">
        <v>138</v>
      </c>
      <c r="B15" s="4"/>
      <c r="C15" s="5">
        <v>4.0199999999999996</v>
      </c>
      <c r="D15" s="7" t="s">
        <v>80</v>
      </c>
      <c r="E15" s="7" t="s">
        <v>135</v>
      </c>
      <c r="F15" s="6" t="s">
        <v>82</v>
      </c>
      <c r="G15" s="6" t="s">
        <v>139</v>
      </c>
      <c r="H15" s="7" t="s">
        <v>25</v>
      </c>
      <c r="I15" s="7"/>
      <c r="J15" s="7"/>
      <c r="K15" s="26" t="str">
        <f>'Applicant self-assessment'!F20</f>
        <v>Desirable</v>
      </c>
      <c r="L15" s="26" t="str">
        <f>'Applicant self-assessment'!G20</f>
        <v>Compliant</v>
      </c>
    </row>
    <row r="16" spans="1:23" ht="20.399999999999999" x14ac:dyDescent="0.55000000000000004">
      <c r="A16" s="4" t="s">
        <v>140</v>
      </c>
      <c r="B16" s="4"/>
      <c r="C16" s="5">
        <v>4.03</v>
      </c>
      <c r="D16" s="7" t="s">
        <v>80</v>
      </c>
      <c r="E16" s="7" t="s">
        <v>135</v>
      </c>
      <c r="F16" s="6" t="s">
        <v>82</v>
      </c>
      <c r="G16" s="6" t="s">
        <v>141</v>
      </c>
      <c r="H16" s="7" t="s">
        <v>142</v>
      </c>
      <c r="I16" s="7"/>
      <c r="J16" s="7"/>
      <c r="K16" s="26" t="str">
        <f>'Applicant self-assessment'!F21</f>
        <v>Important</v>
      </c>
      <c r="L16" s="26" t="str">
        <f>'Applicant self-assessment'!G21</f>
        <v>Compliant</v>
      </c>
    </row>
    <row r="17" spans="1:12" ht="20.399999999999999" x14ac:dyDescent="0.55000000000000004">
      <c r="A17" s="4" t="s">
        <v>143</v>
      </c>
      <c r="B17" s="4"/>
      <c r="C17" s="5">
        <v>4.04</v>
      </c>
      <c r="D17" s="7" t="s">
        <v>80</v>
      </c>
      <c r="E17" s="7" t="s">
        <v>135</v>
      </c>
      <c r="F17" s="6" t="s">
        <v>82</v>
      </c>
      <c r="G17" s="6" t="s">
        <v>144</v>
      </c>
      <c r="H17" s="7" t="s">
        <v>145</v>
      </c>
      <c r="I17" s="7"/>
      <c r="J17" s="7"/>
      <c r="K17" s="26" t="str">
        <f>'Applicant self-assessment'!F22</f>
        <v>Important</v>
      </c>
      <c r="L17" s="26" t="str">
        <f>'Applicant self-assessment'!G22</f>
        <v>Compliant</v>
      </c>
    </row>
    <row r="18" spans="1:12" x14ac:dyDescent="0.55000000000000004">
      <c r="A18" s="4" t="s">
        <v>146</v>
      </c>
      <c r="B18" s="4"/>
      <c r="C18" s="5">
        <v>4.05</v>
      </c>
      <c r="D18" s="7" t="s">
        <v>80</v>
      </c>
      <c r="E18" s="7" t="s">
        <v>135</v>
      </c>
      <c r="F18" s="6" t="s">
        <v>82</v>
      </c>
      <c r="G18" s="6" t="s">
        <v>147</v>
      </c>
      <c r="H18" s="7" t="s">
        <v>148</v>
      </c>
      <c r="I18" s="7"/>
      <c r="J18" s="7"/>
      <c r="K18" s="26" t="str">
        <f>'Applicant self-assessment'!F23</f>
        <v>Important</v>
      </c>
      <c r="L18" s="26" t="str">
        <f>'Applicant self-assessment'!G23</f>
        <v>Compliant</v>
      </c>
    </row>
    <row r="19" spans="1:12" x14ac:dyDescent="0.55000000000000004">
      <c r="A19" s="4" t="s">
        <v>149</v>
      </c>
      <c r="B19" s="4"/>
      <c r="C19" s="5">
        <v>4.0599999999999996</v>
      </c>
      <c r="D19" s="7" t="s">
        <v>80</v>
      </c>
      <c r="E19" s="7" t="s">
        <v>135</v>
      </c>
      <c r="F19" s="6" t="s">
        <v>82</v>
      </c>
      <c r="G19" s="6" t="s">
        <v>150</v>
      </c>
      <c r="H19" s="7" t="s">
        <v>151</v>
      </c>
      <c r="I19" s="7"/>
      <c r="J19" s="7"/>
      <c r="K19" s="26" t="str">
        <f>'Applicant self-assessment'!F24</f>
        <v>Important</v>
      </c>
      <c r="L19" s="26" t="str">
        <f>'Applicant self-assessment'!G24</f>
        <v>Compliant</v>
      </c>
    </row>
    <row r="20" spans="1:12" ht="20.399999999999999" x14ac:dyDescent="0.55000000000000004">
      <c r="A20" s="4" t="s">
        <v>152</v>
      </c>
      <c r="B20" s="4"/>
      <c r="C20" s="5">
        <v>1.01</v>
      </c>
      <c r="D20" s="7" t="s">
        <v>153</v>
      </c>
      <c r="E20" s="7" t="s">
        <v>154</v>
      </c>
      <c r="F20" s="6" t="s">
        <v>155</v>
      </c>
      <c r="G20" s="6" t="s">
        <v>156</v>
      </c>
      <c r="H20" s="7" t="s">
        <v>157</v>
      </c>
      <c r="I20" s="7"/>
      <c r="J20" s="7"/>
      <c r="K20" s="26" t="str">
        <f>'Applicant self-assessment'!F26</f>
        <v>Desirable</v>
      </c>
      <c r="L20" s="26" t="str">
        <f>'Applicant self-assessment'!G26</f>
        <v>Compliant</v>
      </c>
    </row>
    <row r="21" spans="1:12" ht="20.399999999999999" x14ac:dyDescent="0.55000000000000004">
      <c r="A21" s="4" t="s">
        <v>158</v>
      </c>
      <c r="B21" s="4"/>
      <c r="C21" s="5">
        <v>1.02</v>
      </c>
      <c r="D21" s="7" t="s">
        <v>153</v>
      </c>
      <c r="E21" s="7" t="s">
        <v>154</v>
      </c>
      <c r="F21" s="6" t="s">
        <v>155</v>
      </c>
      <c r="G21" s="6" t="s">
        <v>159</v>
      </c>
      <c r="H21" s="7" t="s">
        <v>160</v>
      </c>
      <c r="I21" s="7" t="s">
        <v>161</v>
      </c>
      <c r="J21" s="7" t="s">
        <v>162</v>
      </c>
      <c r="K21" s="26" t="str">
        <f>'Applicant self-assessment'!F27</f>
        <v>Mandatory</v>
      </c>
      <c r="L21" s="26" t="str">
        <f>'Applicant self-assessment'!G27</f>
        <v>Compliant</v>
      </c>
    </row>
    <row r="22" spans="1:12" ht="20.399999999999999" x14ac:dyDescent="0.55000000000000004">
      <c r="A22" s="4" t="s">
        <v>163</v>
      </c>
      <c r="B22" s="4"/>
      <c r="C22" s="5">
        <v>1.03</v>
      </c>
      <c r="D22" s="7" t="s">
        <v>153</v>
      </c>
      <c r="E22" s="7" t="s">
        <v>154</v>
      </c>
      <c r="F22" s="6" t="s">
        <v>155</v>
      </c>
      <c r="G22" s="6" t="s">
        <v>164</v>
      </c>
      <c r="H22" s="7" t="s">
        <v>165</v>
      </c>
      <c r="I22" s="7" t="s">
        <v>133</v>
      </c>
      <c r="J22" s="7" t="s">
        <v>162</v>
      </c>
      <c r="K22" s="26" t="str">
        <f>'Applicant self-assessment'!F28</f>
        <v>Mandatory</v>
      </c>
      <c r="L22" s="26" t="str">
        <f>'Applicant self-assessment'!G28</f>
        <v>Compliant</v>
      </c>
    </row>
    <row r="23" spans="1:12" ht="20.399999999999999" x14ac:dyDescent="0.55000000000000004">
      <c r="A23" s="4" t="s">
        <v>166</v>
      </c>
      <c r="B23" s="4"/>
      <c r="C23" s="5">
        <v>1.04</v>
      </c>
      <c r="D23" s="7" t="s">
        <v>153</v>
      </c>
      <c r="E23" s="7" t="s">
        <v>154</v>
      </c>
      <c r="F23" s="6" t="s">
        <v>155</v>
      </c>
      <c r="G23" s="6" t="s">
        <v>167</v>
      </c>
      <c r="H23" s="7" t="s">
        <v>168</v>
      </c>
      <c r="I23" s="7"/>
      <c r="J23" s="7"/>
      <c r="K23" s="26" t="str">
        <f>'Applicant self-assessment'!F29</f>
        <v>Desirable</v>
      </c>
      <c r="L23" s="26" t="str">
        <f>'Applicant self-assessment'!G29</f>
        <v>Compliant</v>
      </c>
    </row>
    <row r="24" spans="1:12" ht="20.399999999999999" x14ac:dyDescent="0.55000000000000004">
      <c r="A24" s="4" t="s">
        <v>169</v>
      </c>
      <c r="B24" s="4"/>
      <c r="C24" s="5">
        <v>1.05</v>
      </c>
      <c r="D24" s="7" t="s">
        <v>153</v>
      </c>
      <c r="E24" s="7" t="s">
        <v>154</v>
      </c>
      <c r="F24" s="6" t="s">
        <v>155</v>
      </c>
      <c r="G24" s="6" t="s">
        <v>170</v>
      </c>
      <c r="H24" s="7" t="s">
        <v>171</v>
      </c>
      <c r="I24" s="7" t="s">
        <v>172</v>
      </c>
      <c r="J24" s="7"/>
      <c r="K24" s="26" t="str">
        <f>'Applicant self-assessment'!F30</f>
        <v>Mandatory</v>
      </c>
      <c r="L24" s="26" t="str">
        <f>'Applicant self-assessment'!G30</f>
        <v>Compliant</v>
      </c>
    </row>
    <row r="25" spans="1:12" ht="20.399999999999999" x14ac:dyDescent="0.55000000000000004">
      <c r="A25" s="4" t="s">
        <v>173</v>
      </c>
      <c r="B25" s="4"/>
      <c r="C25" s="5">
        <v>1.01</v>
      </c>
      <c r="D25" s="7" t="s">
        <v>174</v>
      </c>
      <c r="E25" s="7" t="s">
        <v>175</v>
      </c>
      <c r="F25" s="6" t="s">
        <v>176</v>
      </c>
      <c r="G25" s="6" t="s">
        <v>177</v>
      </c>
      <c r="H25" s="7" t="s">
        <v>178</v>
      </c>
      <c r="I25" s="7" t="s">
        <v>179</v>
      </c>
      <c r="J25" s="7"/>
      <c r="K25" s="26" t="str">
        <f>'Applicant self-assessment'!F33</f>
        <v>Mandatory</v>
      </c>
      <c r="L25" s="26" t="str">
        <f>'Applicant self-assessment'!G33</f>
        <v>Compliant</v>
      </c>
    </row>
    <row r="26" spans="1:12" ht="20.399999999999999" x14ac:dyDescent="0.55000000000000004">
      <c r="A26" s="4" t="s">
        <v>180</v>
      </c>
      <c r="B26" s="4"/>
      <c r="C26" s="5">
        <v>1.02</v>
      </c>
      <c r="D26" s="7" t="s">
        <v>174</v>
      </c>
      <c r="E26" s="7" t="s">
        <v>175</v>
      </c>
      <c r="F26" s="6" t="s">
        <v>176</v>
      </c>
      <c r="G26" s="6" t="s">
        <v>181</v>
      </c>
      <c r="H26" s="7" t="s">
        <v>182</v>
      </c>
      <c r="I26" s="7" t="s">
        <v>183</v>
      </c>
      <c r="J26" s="7" t="s">
        <v>86</v>
      </c>
      <c r="K26" s="26" t="str">
        <f>'Applicant self-assessment'!F34</f>
        <v>Mandatory</v>
      </c>
      <c r="L26" s="26" t="str">
        <f>'Applicant self-assessment'!G34</f>
        <v>Compliant</v>
      </c>
    </row>
    <row r="27" spans="1:12" ht="30.6" x14ac:dyDescent="0.55000000000000004">
      <c r="A27" s="4" t="s">
        <v>184</v>
      </c>
      <c r="B27" s="4"/>
      <c r="C27" s="5">
        <v>1.03</v>
      </c>
      <c r="D27" s="7" t="s">
        <v>174</v>
      </c>
      <c r="E27" s="7" t="s">
        <v>175</v>
      </c>
      <c r="F27" s="6" t="s">
        <v>176</v>
      </c>
      <c r="G27" s="6" t="s">
        <v>185</v>
      </c>
      <c r="H27" s="7" t="s">
        <v>186</v>
      </c>
      <c r="I27" s="7"/>
      <c r="J27" s="7"/>
      <c r="K27" s="26" t="str">
        <f>'Applicant self-assessment'!F35</f>
        <v>Important</v>
      </c>
      <c r="L27" s="26" t="str">
        <f>'Applicant self-assessment'!G35</f>
        <v>Compliant</v>
      </c>
    </row>
    <row r="28" spans="1:12" ht="20.399999999999999" x14ac:dyDescent="0.55000000000000004">
      <c r="A28" s="4" t="s">
        <v>187</v>
      </c>
      <c r="B28" s="4"/>
      <c r="C28" s="5">
        <v>1.04</v>
      </c>
      <c r="D28" s="7" t="s">
        <v>174</v>
      </c>
      <c r="E28" s="7" t="s">
        <v>175</v>
      </c>
      <c r="F28" s="6" t="s">
        <v>176</v>
      </c>
      <c r="G28" s="6" t="s">
        <v>188</v>
      </c>
      <c r="H28" s="7" t="s">
        <v>189</v>
      </c>
      <c r="I28" s="7" t="s">
        <v>183</v>
      </c>
      <c r="J28" s="7" t="s">
        <v>190</v>
      </c>
      <c r="K28" s="26" t="str">
        <f>'Applicant self-assessment'!F36</f>
        <v>Mandatory</v>
      </c>
      <c r="L28" s="26" t="str">
        <f>'Applicant self-assessment'!G36</f>
        <v>Compliant</v>
      </c>
    </row>
    <row r="29" spans="1:12" ht="40.799999999999997" x14ac:dyDescent="0.55000000000000004">
      <c r="A29" s="4" t="s">
        <v>191</v>
      </c>
      <c r="B29" s="4"/>
      <c r="C29" s="5">
        <v>1.05</v>
      </c>
      <c r="D29" s="7" t="s">
        <v>174</v>
      </c>
      <c r="E29" s="7" t="s">
        <v>175</v>
      </c>
      <c r="F29" s="6" t="s">
        <v>176</v>
      </c>
      <c r="G29" s="6" t="s">
        <v>192</v>
      </c>
      <c r="H29" s="7" t="s">
        <v>193</v>
      </c>
      <c r="I29" s="7" t="s">
        <v>179</v>
      </c>
      <c r="J29" s="7"/>
      <c r="K29" s="26" t="str">
        <f>'Applicant self-assessment'!F37</f>
        <v>Important</v>
      </c>
      <c r="L29" s="26" t="str">
        <f>'Applicant self-assessment'!G37</f>
        <v>Compliant</v>
      </c>
    </row>
    <row r="30" spans="1:12" ht="30.6" x14ac:dyDescent="0.55000000000000004">
      <c r="A30" s="4" t="s">
        <v>194</v>
      </c>
      <c r="B30" s="4" t="s">
        <v>195</v>
      </c>
      <c r="C30" s="5">
        <v>1.06</v>
      </c>
      <c r="D30" s="7" t="s">
        <v>174</v>
      </c>
      <c r="E30" s="7" t="s">
        <v>175</v>
      </c>
      <c r="F30" s="6" t="s">
        <v>176</v>
      </c>
      <c r="G30" s="6" t="s">
        <v>196</v>
      </c>
      <c r="H30" s="7" t="s">
        <v>197</v>
      </c>
      <c r="I30" s="7" t="s">
        <v>183</v>
      </c>
      <c r="J30" s="7" t="s">
        <v>198</v>
      </c>
      <c r="K30" s="26" t="str">
        <f>'Applicant self-assessment'!F38</f>
        <v>Mandatory</v>
      </c>
      <c r="L30" s="26" t="str">
        <f>'Applicant self-assessment'!G38</f>
        <v>Compliant</v>
      </c>
    </row>
    <row r="31" spans="1:12" ht="20.399999999999999" x14ac:dyDescent="0.55000000000000004">
      <c r="A31" s="4" t="s">
        <v>199</v>
      </c>
      <c r="B31" s="4"/>
      <c r="C31" s="5">
        <v>1.07</v>
      </c>
      <c r="D31" s="7" t="s">
        <v>174</v>
      </c>
      <c r="E31" s="7" t="s">
        <v>175</v>
      </c>
      <c r="F31" s="6" t="s">
        <v>176</v>
      </c>
      <c r="G31" s="6" t="s">
        <v>200</v>
      </c>
      <c r="H31" s="7" t="s">
        <v>201</v>
      </c>
      <c r="I31" s="7" t="s">
        <v>202</v>
      </c>
      <c r="J31" s="7"/>
      <c r="K31" s="26" t="str">
        <f>'Applicant self-assessment'!F39</f>
        <v>Mandatory</v>
      </c>
      <c r="L31" s="26" t="str">
        <f>'Applicant self-assessment'!G39</f>
        <v>Compliant</v>
      </c>
    </row>
    <row r="32" spans="1:12" ht="40.799999999999997" x14ac:dyDescent="0.55000000000000004">
      <c r="A32" s="4" t="s">
        <v>203</v>
      </c>
      <c r="B32" s="4" t="s">
        <v>204</v>
      </c>
      <c r="C32" s="5">
        <v>1.08</v>
      </c>
      <c r="D32" s="7" t="s">
        <v>174</v>
      </c>
      <c r="E32" s="7" t="s">
        <v>175</v>
      </c>
      <c r="F32" s="6" t="s">
        <v>176</v>
      </c>
      <c r="G32" s="6" t="s">
        <v>205</v>
      </c>
      <c r="H32" s="7" t="s">
        <v>206</v>
      </c>
      <c r="I32" s="7" t="s">
        <v>207</v>
      </c>
      <c r="J32" s="7" t="s">
        <v>208</v>
      </c>
      <c r="K32" s="26" t="str">
        <f>'Applicant self-assessment'!F40</f>
        <v>Mandatory</v>
      </c>
      <c r="L32" s="26" t="str">
        <f>'Applicant self-assessment'!G40</f>
        <v>Compliant</v>
      </c>
    </row>
    <row r="33" spans="1:12" ht="30.6" x14ac:dyDescent="0.55000000000000004">
      <c r="A33" s="4" t="s">
        <v>209</v>
      </c>
      <c r="B33" s="4"/>
      <c r="C33" s="5">
        <v>2.0099999999999998</v>
      </c>
      <c r="D33" s="7" t="s">
        <v>174</v>
      </c>
      <c r="E33" s="7" t="s">
        <v>210</v>
      </c>
      <c r="F33" s="6" t="s">
        <v>176</v>
      </c>
      <c r="G33" s="6" t="s">
        <v>211</v>
      </c>
      <c r="H33" s="7" t="s">
        <v>212</v>
      </c>
      <c r="I33" s="7" t="s">
        <v>213</v>
      </c>
      <c r="J33" s="7" t="s">
        <v>214</v>
      </c>
      <c r="K33" s="26" t="str">
        <f>'Applicant self-assessment'!F42</f>
        <v>Mandatory</v>
      </c>
      <c r="L33" s="26" t="str">
        <f>'Applicant self-assessment'!G42</f>
        <v>Compliant</v>
      </c>
    </row>
    <row r="34" spans="1:12" ht="20.399999999999999" x14ac:dyDescent="0.55000000000000004">
      <c r="A34" s="4" t="s">
        <v>215</v>
      </c>
      <c r="B34" s="4"/>
      <c r="C34" s="5">
        <v>2.02</v>
      </c>
      <c r="D34" s="7" t="s">
        <v>174</v>
      </c>
      <c r="E34" s="7" t="s">
        <v>210</v>
      </c>
      <c r="F34" s="6" t="s">
        <v>176</v>
      </c>
      <c r="G34" s="6" t="s">
        <v>216</v>
      </c>
      <c r="H34" s="7" t="s">
        <v>217</v>
      </c>
      <c r="I34" s="7" t="s">
        <v>218</v>
      </c>
      <c r="J34" s="7" t="s">
        <v>219</v>
      </c>
      <c r="K34" s="26" t="str">
        <f>'Applicant self-assessment'!F43</f>
        <v>Mandatory</v>
      </c>
      <c r="L34" s="26" t="str">
        <f>'Applicant self-assessment'!G43</f>
        <v>Compliant</v>
      </c>
    </row>
    <row r="35" spans="1:12" ht="20.399999999999999" x14ac:dyDescent="0.55000000000000004">
      <c r="A35" s="4" t="s">
        <v>220</v>
      </c>
      <c r="B35" s="4"/>
      <c r="C35" s="5">
        <v>2.0299999999999998</v>
      </c>
      <c r="D35" s="7" t="s">
        <v>174</v>
      </c>
      <c r="E35" s="7" t="s">
        <v>210</v>
      </c>
      <c r="F35" s="6" t="s">
        <v>176</v>
      </c>
      <c r="G35" s="6" t="s">
        <v>221</v>
      </c>
      <c r="H35" s="7" t="s">
        <v>222</v>
      </c>
      <c r="I35" s="7"/>
      <c r="J35" s="7" t="s">
        <v>223</v>
      </c>
      <c r="K35" s="26" t="str">
        <f>'Applicant self-assessment'!F44</f>
        <v>Important</v>
      </c>
      <c r="L35" s="26" t="str">
        <f>'Applicant self-assessment'!G44</f>
        <v>Compliant</v>
      </c>
    </row>
    <row r="36" spans="1:12" ht="20.399999999999999" x14ac:dyDescent="0.55000000000000004">
      <c r="A36" s="4" t="s">
        <v>224</v>
      </c>
      <c r="B36" s="4"/>
      <c r="C36" s="5">
        <v>2.04</v>
      </c>
      <c r="D36" s="7" t="s">
        <v>174</v>
      </c>
      <c r="E36" s="7" t="s">
        <v>210</v>
      </c>
      <c r="F36" s="6" t="s">
        <v>176</v>
      </c>
      <c r="G36" s="6" t="s">
        <v>225</v>
      </c>
      <c r="H36" s="7" t="s">
        <v>226</v>
      </c>
      <c r="I36" s="7"/>
      <c r="J36" s="7" t="s">
        <v>223</v>
      </c>
      <c r="K36" s="26" t="str">
        <f>'Applicant self-assessment'!F45</f>
        <v>Important</v>
      </c>
      <c r="L36" s="26" t="str">
        <f>'Applicant self-assessment'!G45</f>
        <v>Compliant</v>
      </c>
    </row>
    <row r="37" spans="1:12" ht="20.399999999999999" x14ac:dyDescent="0.55000000000000004">
      <c r="A37" s="4" t="s">
        <v>227</v>
      </c>
      <c r="B37" s="4"/>
      <c r="C37" s="5">
        <v>2.0499999999999998</v>
      </c>
      <c r="D37" s="7" t="s">
        <v>174</v>
      </c>
      <c r="E37" s="7" t="s">
        <v>210</v>
      </c>
      <c r="F37" s="6" t="s">
        <v>176</v>
      </c>
      <c r="G37" s="6" t="s">
        <v>228</v>
      </c>
      <c r="H37" s="7" t="s">
        <v>229</v>
      </c>
      <c r="I37" s="7"/>
      <c r="J37" s="7"/>
      <c r="K37" s="26" t="str">
        <f>'Applicant self-assessment'!F46</f>
        <v>Important</v>
      </c>
      <c r="L37" s="26" t="str">
        <f>'Applicant self-assessment'!G46</f>
        <v>Compliant</v>
      </c>
    </row>
    <row r="38" spans="1:12" ht="30.6" x14ac:dyDescent="0.55000000000000004">
      <c r="A38" s="4" t="s">
        <v>230</v>
      </c>
      <c r="B38" s="4"/>
      <c r="C38" s="5">
        <v>3.01</v>
      </c>
      <c r="D38" s="7" t="s">
        <v>174</v>
      </c>
      <c r="E38" s="7" t="s">
        <v>231</v>
      </c>
      <c r="F38" s="6" t="s">
        <v>176</v>
      </c>
      <c r="G38" s="6" t="s">
        <v>232</v>
      </c>
      <c r="H38" s="7" t="s">
        <v>233</v>
      </c>
      <c r="I38" s="7" t="s">
        <v>234</v>
      </c>
      <c r="J38" s="7"/>
      <c r="K38" s="26" t="str">
        <f>'Applicant self-assessment'!F48</f>
        <v>Mandatory</v>
      </c>
      <c r="L38" s="26" t="str">
        <f>'Applicant self-assessment'!G48</f>
        <v>Compliant</v>
      </c>
    </row>
    <row r="39" spans="1:12" ht="30.6" x14ac:dyDescent="0.55000000000000004">
      <c r="A39" s="4" t="s">
        <v>235</v>
      </c>
      <c r="B39" s="4"/>
      <c r="C39" s="5">
        <v>3.02</v>
      </c>
      <c r="D39" s="7" t="s">
        <v>174</v>
      </c>
      <c r="E39" s="7" t="s">
        <v>231</v>
      </c>
      <c r="F39" s="6" t="s">
        <v>176</v>
      </c>
      <c r="G39" s="6" t="s">
        <v>236</v>
      </c>
      <c r="H39" s="7" t="s">
        <v>237</v>
      </c>
      <c r="I39" s="7"/>
      <c r="J39" s="7"/>
      <c r="K39" s="26" t="str">
        <f>'Applicant self-assessment'!F49</f>
        <v>Desirable</v>
      </c>
      <c r="L39" s="26" t="str">
        <f>'Applicant self-assessment'!G49</f>
        <v>Compliant</v>
      </c>
    </row>
    <row r="40" spans="1:12" ht="20.399999999999999" x14ac:dyDescent="0.55000000000000004">
      <c r="A40" s="4" t="s">
        <v>238</v>
      </c>
      <c r="B40" s="4"/>
      <c r="C40" s="5">
        <v>3.03</v>
      </c>
      <c r="D40" s="7" t="s">
        <v>174</v>
      </c>
      <c r="E40" s="7" t="s">
        <v>231</v>
      </c>
      <c r="F40" s="6" t="s">
        <v>176</v>
      </c>
      <c r="G40" s="6" t="s">
        <v>239</v>
      </c>
      <c r="H40" s="7" t="s">
        <v>240</v>
      </c>
      <c r="I40" s="7"/>
      <c r="J40" s="7"/>
      <c r="K40" s="26" t="str">
        <f>'Applicant self-assessment'!F50</f>
        <v>Important</v>
      </c>
      <c r="L40" s="26" t="str">
        <f>'Applicant self-assessment'!G50</f>
        <v>Compliant</v>
      </c>
    </row>
    <row r="41" spans="1:12" ht="20.399999999999999" x14ac:dyDescent="0.55000000000000004">
      <c r="A41" s="4" t="s">
        <v>241</v>
      </c>
      <c r="B41" s="4"/>
      <c r="C41" s="5">
        <v>3.04</v>
      </c>
      <c r="D41" s="7" t="s">
        <v>174</v>
      </c>
      <c r="E41" s="7" t="s">
        <v>231</v>
      </c>
      <c r="F41" s="6" t="s">
        <v>176</v>
      </c>
      <c r="G41" s="6" t="s">
        <v>242</v>
      </c>
      <c r="H41" s="7" t="s">
        <v>243</v>
      </c>
      <c r="I41" s="7"/>
      <c r="J41" s="7" t="s">
        <v>244</v>
      </c>
      <c r="K41" s="26" t="str">
        <f>'Applicant self-assessment'!F51</f>
        <v>Important</v>
      </c>
      <c r="L41" s="26" t="str">
        <f>'Applicant self-assessment'!G51</f>
        <v>Compliant</v>
      </c>
    </row>
    <row r="42" spans="1:12" ht="40.799999999999997" x14ac:dyDescent="0.55000000000000004">
      <c r="A42" s="4" t="s">
        <v>245</v>
      </c>
      <c r="B42" s="4" t="s">
        <v>246</v>
      </c>
      <c r="C42" s="8">
        <v>1</v>
      </c>
      <c r="D42" s="7" t="s">
        <v>247</v>
      </c>
      <c r="E42" s="7" t="s">
        <v>248</v>
      </c>
      <c r="F42" s="6" t="s">
        <v>249</v>
      </c>
      <c r="G42" s="6" t="s">
        <v>253</v>
      </c>
      <c r="H42" s="7" t="s">
        <v>250</v>
      </c>
      <c r="I42" s="7"/>
      <c r="J42" s="7"/>
      <c r="K42" s="26" t="str">
        <f>'Applicant self-assessment'!F53</f>
        <v>Mandatory</v>
      </c>
      <c r="L42" s="26" t="str">
        <f>'Applicant self-assessment'!G53</f>
        <v>Compliant</v>
      </c>
    </row>
    <row r="43" spans="1:12" ht="40.799999999999997" x14ac:dyDescent="0.55000000000000004">
      <c r="A43" s="4" t="s">
        <v>251</v>
      </c>
      <c r="B43" s="4" t="s">
        <v>252</v>
      </c>
      <c r="C43" s="5">
        <v>1.01</v>
      </c>
      <c r="D43" s="7" t="s">
        <v>247</v>
      </c>
      <c r="E43" s="7" t="s">
        <v>248</v>
      </c>
      <c r="F43" s="6" t="s">
        <v>249</v>
      </c>
      <c r="G43" s="6" t="s">
        <v>258</v>
      </c>
      <c r="H43" s="7" t="s">
        <v>254</v>
      </c>
      <c r="I43" s="7" t="s">
        <v>255</v>
      </c>
      <c r="J43" s="7" t="s">
        <v>256</v>
      </c>
      <c r="K43" s="26" t="str">
        <f>'Applicant self-assessment'!F54</f>
        <v>Mandatory</v>
      </c>
      <c r="L43" s="26" t="str">
        <f>'Applicant self-assessment'!G54</f>
        <v>Compliant</v>
      </c>
    </row>
    <row r="44" spans="1:12" ht="91.8" x14ac:dyDescent="0.55000000000000004">
      <c r="A44" s="4" t="s">
        <v>257</v>
      </c>
      <c r="B44" s="4" t="s">
        <v>252</v>
      </c>
      <c r="C44" s="5">
        <v>1.02</v>
      </c>
      <c r="D44" s="7" t="s">
        <v>247</v>
      </c>
      <c r="E44" s="7" t="s">
        <v>248</v>
      </c>
      <c r="F44" s="6" t="s">
        <v>249</v>
      </c>
      <c r="G44" s="6" t="s">
        <v>263</v>
      </c>
      <c r="H44" s="7" t="s">
        <v>259</v>
      </c>
      <c r="I44" s="7" t="s">
        <v>260</v>
      </c>
      <c r="J44" s="7" t="s">
        <v>261</v>
      </c>
      <c r="K44" s="26" t="str">
        <f>'Applicant self-assessment'!F55</f>
        <v>Mandatory</v>
      </c>
      <c r="L44" s="26" t="str">
        <f>'Applicant self-assessment'!G55</f>
        <v>Compliant</v>
      </c>
    </row>
    <row r="45" spans="1:12" ht="40.799999999999997" x14ac:dyDescent="0.55000000000000004">
      <c r="A45" s="4" t="s">
        <v>262</v>
      </c>
      <c r="B45" s="4" t="s">
        <v>252</v>
      </c>
      <c r="C45" s="5">
        <v>1.03</v>
      </c>
      <c r="D45" s="7" t="s">
        <v>247</v>
      </c>
      <c r="E45" s="7" t="s">
        <v>248</v>
      </c>
      <c r="F45" s="6" t="s">
        <v>249</v>
      </c>
      <c r="G45" s="6" t="s">
        <v>268</v>
      </c>
      <c r="H45" s="7" t="s">
        <v>264</v>
      </c>
      <c r="I45" s="7" t="s">
        <v>265</v>
      </c>
      <c r="J45" s="7" t="s">
        <v>266</v>
      </c>
      <c r="K45" s="26" t="str">
        <f>'Applicant self-assessment'!F56</f>
        <v>Mandatory</v>
      </c>
      <c r="L45" s="26" t="str">
        <f>'Applicant self-assessment'!G56</f>
        <v>Compliant</v>
      </c>
    </row>
    <row r="46" spans="1:12" ht="40.799999999999997" x14ac:dyDescent="0.55000000000000004">
      <c r="A46" s="4" t="s">
        <v>267</v>
      </c>
      <c r="B46" s="4" t="s">
        <v>252</v>
      </c>
      <c r="C46" s="5">
        <v>1.04</v>
      </c>
      <c r="D46" s="7" t="s">
        <v>247</v>
      </c>
      <c r="E46" s="7" t="s">
        <v>248</v>
      </c>
      <c r="F46" s="6" t="s">
        <v>249</v>
      </c>
      <c r="G46" s="6" t="s">
        <v>273</v>
      </c>
      <c r="H46" s="7" t="s">
        <v>269</v>
      </c>
      <c r="I46" s="7" t="s">
        <v>270</v>
      </c>
      <c r="J46" s="7" t="s">
        <v>271</v>
      </c>
      <c r="K46" s="26" t="str">
        <f>'Applicant self-assessment'!F57</f>
        <v>Important</v>
      </c>
      <c r="L46" s="26" t="str">
        <f>'Applicant self-assessment'!G57</f>
        <v>Compliant</v>
      </c>
    </row>
    <row r="47" spans="1:12" ht="40.799999999999997" x14ac:dyDescent="0.55000000000000004">
      <c r="A47" s="4" t="s">
        <v>272</v>
      </c>
      <c r="B47" s="4" t="s">
        <v>252</v>
      </c>
      <c r="C47" s="5">
        <v>1.05</v>
      </c>
      <c r="D47" s="7" t="s">
        <v>247</v>
      </c>
      <c r="E47" s="7" t="s">
        <v>248</v>
      </c>
      <c r="F47" s="6" t="s">
        <v>249</v>
      </c>
      <c r="G47" s="6" t="s">
        <v>277</v>
      </c>
      <c r="H47" s="7" t="s">
        <v>274</v>
      </c>
      <c r="I47" s="7" t="s">
        <v>275</v>
      </c>
      <c r="J47" s="7"/>
      <c r="K47" s="26" t="str">
        <f>'Applicant self-assessment'!F58</f>
        <v>Mandatory</v>
      </c>
      <c r="L47" s="26" t="str">
        <f>'Applicant self-assessment'!G58</f>
        <v>Compliant</v>
      </c>
    </row>
    <row r="48" spans="1:12" ht="40.799999999999997" x14ac:dyDescent="0.55000000000000004">
      <c r="A48" s="4" t="s">
        <v>276</v>
      </c>
      <c r="B48" s="4" t="s">
        <v>252</v>
      </c>
      <c r="C48" s="5">
        <v>1.06</v>
      </c>
      <c r="D48" s="7" t="s">
        <v>247</v>
      </c>
      <c r="E48" s="7" t="s">
        <v>248</v>
      </c>
      <c r="F48" s="6" t="s">
        <v>249</v>
      </c>
      <c r="G48" s="6" t="s">
        <v>282</v>
      </c>
      <c r="H48" s="7" t="s">
        <v>278</v>
      </c>
      <c r="I48" s="7" t="s">
        <v>279</v>
      </c>
      <c r="J48" s="7" t="s">
        <v>280</v>
      </c>
      <c r="K48" s="26" t="str">
        <f>'Applicant self-assessment'!F59</f>
        <v>Mandatory</v>
      </c>
      <c r="L48" s="26" t="str">
        <f>'Applicant self-assessment'!G59</f>
        <v>Compliant</v>
      </c>
    </row>
    <row r="49" spans="1:12" ht="40.799999999999997" x14ac:dyDescent="0.55000000000000004">
      <c r="A49" s="4" t="s">
        <v>281</v>
      </c>
      <c r="B49" s="4" t="s">
        <v>252</v>
      </c>
      <c r="C49" s="5">
        <v>1.07</v>
      </c>
      <c r="D49" s="7" t="s">
        <v>247</v>
      </c>
      <c r="E49" s="7" t="s">
        <v>248</v>
      </c>
      <c r="F49" s="6" t="s">
        <v>249</v>
      </c>
      <c r="G49" s="6" t="s">
        <v>286</v>
      </c>
      <c r="H49" s="7" t="s">
        <v>283</v>
      </c>
      <c r="I49" s="7" t="s">
        <v>284</v>
      </c>
      <c r="J49" s="7" t="s">
        <v>280</v>
      </c>
      <c r="K49" s="26" t="str">
        <f>'Applicant self-assessment'!F60</f>
        <v>Important</v>
      </c>
      <c r="L49" s="26" t="str">
        <f>'Applicant self-assessment'!G60</f>
        <v>Compliant</v>
      </c>
    </row>
    <row r="50" spans="1:12" ht="40.799999999999997" x14ac:dyDescent="0.55000000000000004">
      <c r="A50" s="4" t="s">
        <v>285</v>
      </c>
      <c r="B50" s="4" t="s">
        <v>252</v>
      </c>
      <c r="C50" s="5">
        <v>1.08</v>
      </c>
      <c r="D50" s="7" t="s">
        <v>247</v>
      </c>
      <c r="E50" s="7" t="s">
        <v>248</v>
      </c>
      <c r="F50" s="6" t="s">
        <v>249</v>
      </c>
      <c r="G50" s="6" t="s">
        <v>290</v>
      </c>
      <c r="H50" s="7" t="s">
        <v>287</v>
      </c>
      <c r="I50" s="7" t="s">
        <v>288</v>
      </c>
      <c r="J50" s="7" t="s">
        <v>256</v>
      </c>
      <c r="K50" s="26" t="str">
        <f>'Applicant self-assessment'!F61</f>
        <v>Mandatory</v>
      </c>
      <c r="L50" s="26" t="str">
        <f>'Applicant self-assessment'!G61</f>
        <v>Compliant</v>
      </c>
    </row>
    <row r="51" spans="1:12" ht="51" x14ac:dyDescent="0.55000000000000004">
      <c r="A51" s="4" t="s">
        <v>289</v>
      </c>
      <c r="B51" s="4" t="s">
        <v>252</v>
      </c>
      <c r="C51" s="5">
        <v>1.0900000000000001</v>
      </c>
      <c r="D51" s="7" t="s">
        <v>247</v>
      </c>
      <c r="E51" s="7" t="s">
        <v>248</v>
      </c>
      <c r="F51" s="6" t="s">
        <v>249</v>
      </c>
      <c r="G51" s="6" t="s">
        <v>709</v>
      </c>
      <c r="H51" s="7" t="s">
        <v>291</v>
      </c>
      <c r="I51" s="7" t="s">
        <v>292</v>
      </c>
      <c r="J51" s="7" t="s">
        <v>293</v>
      </c>
      <c r="K51" s="26" t="str">
        <f>'Applicant self-assessment'!F62</f>
        <v>Mandatory</v>
      </c>
      <c r="L51" s="26" t="str">
        <f>'Applicant self-assessment'!G62</f>
        <v>Compliant</v>
      </c>
    </row>
    <row r="52" spans="1:12" ht="40.799999999999997" x14ac:dyDescent="0.55000000000000004">
      <c r="A52" s="4" t="s">
        <v>294</v>
      </c>
      <c r="B52" s="4" t="s">
        <v>252</v>
      </c>
      <c r="C52" s="5">
        <v>1.1000000000000001</v>
      </c>
      <c r="D52" s="7" t="s">
        <v>247</v>
      </c>
      <c r="E52" s="7" t="s">
        <v>248</v>
      </c>
      <c r="F52" s="6" t="s">
        <v>249</v>
      </c>
      <c r="G52" s="6" t="s">
        <v>710</v>
      </c>
      <c r="H52" s="7" t="s">
        <v>295</v>
      </c>
      <c r="I52" s="7"/>
      <c r="J52" s="7"/>
      <c r="K52" s="26" t="str">
        <f>'Applicant self-assessment'!F63</f>
        <v>Important</v>
      </c>
      <c r="L52" s="26" t="str">
        <f>'Applicant self-assessment'!G63</f>
        <v>Compliant</v>
      </c>
    </row>
    <row r="53" spans="1:12" ht="51" x14ac:dyDescent="0.55000000000000004">
      <c r="A53" s="4" t="s">
        <v>296</v>
      </c>
      <c r="B53" s="4"/>
      <c r="C53" s="5">
        <v>2.0099999999999998</v>
      </c>
      <c r="D53" s="7" t="s">
        <v>247</v>
      </c>
      <c r="E53" s="7" t="s">
        <v>297</v>
      </c>
      <c r="F53" s="6" t="s">
        <v>249</v>
      </c>
      <c r="G53" s="6" t="s">
        <v>298</v>
      </c>
      <c r="H53" s="7" t="s">
        <v>299</v>
      </c>
      <c r="I53" s="7" t="s">
        <v>300</v>
      </c>
      <c r="J53" s="7" t="s">
        <v>301</v>
      </c>
      <c r="K53" s="26" t="str">
        <f>'Applicant self-assessment'!F65</f>
        <v>Mandatory</v>
      </c>
      <c r="L53" s="26" t="str">
        <f>'Applicant self-assessment'!G65</f>
        <v>Compliant</v>
      </c>
    </row>
    <row r="54" spans="1:12" ht="40.799999999999997" x14ac:dyDescent="0.55000000000000004">
      <c r="A54" s="4" t="s">
        <v>302</v>
      </c>
      <c r="B54" s="4"/>
      <c r="C54" s="5">
        <v>2.02</v>
      </c>
      <c r="D54" s="7" t="s">
        <v>247</v>
      </c>
      <c r="E54" s="7" t="s">
        <v>297</v>
      </c>
      <c r="F54" s="6" t="s">
        <v>249</v>
      </c>
      <c r="G54" s="6" t="s">
        <v>303</v>
      </c>
      <c r="H54" s="7" t="s">
        <v>304</v>
      </c>
      <c r="I54" s="7" t="s">
        <v>305</v>
      </c>
      <c r="J54" s="7" t="s">
        <v>306</v>
      </c>
      <c r="K54" s="26" t="str">
        <f>'Applicant self-assessment'!F66</f>
        <v>Important</v>
      </c>
      <c r="L54" s="26" t="str">
        <f>'Applicant self-assessment'!G66</f>
        <v>Compliant</v>
      </c>
    </row>
    <row r="55" spans="1:12" ht="40.799999999999997" x14ac:dyDescent="0.55000000000000004">
      <c r="A55" s="4" t="s">
        <v>307</v>
      </c>
      <c r="B55" s="4"/>
      <c r="C55" s="5">
        <v>2.0299999999999998</v>
      </c>
      <c r="D55" s="7" t="s">
        <v>247</v>
      </c>
      <c r="E55" s="7" t="s">
        <v>297</v>
      </c>
      <c r="F55" s="6" t="s">
        <v>249</v>
      </c>
      <c r="G55" s="6" t="s">
        <v>308</v>
      </c>
      <c r="H55" s="7" t="s">
        <v>309</v>
      </c>
      <c r="I55" s="7" t="s">
        <v>270</v>
      </c>
      <c r="J55" s="7" t="s">
        <v>271</v>
      </c>
      <c r="K55" s="26" t="str">
        <f>'Applicant self-assessment'!F67</f>
        <v>Important</v>
      </c>
      <c r="L55" s="26" t="str">
        <f>'Applicant self-assessment'!G67</f>
        <v>Compliant</v>
      </c>
    </row>
    <row r="56" spans="1:12" ht="40.799999999999997" x14ac:dyDescent="0.55000000000000004">
      <c r="A56" s="4" t="s">
        <v>310</v>
      </c>
      <c r="B56" s="4"/>
      <c r="C56" s="5">
        <v>2.04</v>
      </c>
      <c r="D56" s="7" t="s">
        <v>247</v>
      </c>
      <c r="E56" s="7" t="s">
        <v>297</v>
      </c>
      <c r="F56" s="6" t="s">
        <v>249</v>
      </c>
      <c r="G56" s="6" t="s">
        <v>311</v>
      </c>
      <c r="H56" s="7" t="s">
        <v>312</v>
      </c>
      <c r="I56" s="7" t="s">
        <v>313</v>
      </c>
      <c r="J56" s="7" t="s">
        <v>280</v>
      </c>
      <c r="K56" s="26" t="str">
        <f>'Applicant self-assessment'!F68</f>
        <v>Mandatory</v>
      </c>
      <c r="L56" s="26" t="str">
        <f>'Applicant self-assessment'!G68</f>
        <v>Compliant</v>
      </c>
    </row>
    <row r="57" spans="1:12" ht="61.2" x14ac:dyDescent="0.55000000000000004">
      <c r="A57" s="4" t="s">
        <v>314</v>
      </c>
      <c r="B57" s="4" t="s">
        <v>315</v>
      </c>
      <c r="C57" s="5">
        <v>2.0499999999999998</v>
      </c>
      <c r="D57" s="7" t="s">
        <v>247</v>
      </c>
      <c r="E57" s="7" t="s">
        <v>297</v>
      </c>
      <c r="F57" s="6" t="s">
        <v>249</v>
      </c>
      <c r="G57" s="6" t="s">
        <v>316</v>
      </c>
      <c r="H57" s="7" t="s">
        <v>317</v>
      </c>
      <c r="I57" s="7" t="s">
        <v>318</v>
      </c>
      <c r="J57" s="7" t="s">
        <v>293</v>
      </c>
      <c r="K57" s="26" t="str">
        <f>'Applicant self-assessment'!F69</f>
        <v>Mandatory</v>
      </c>
      <c r="L57" s="26" t="str">
        <f>'Applicant self-assessment'!G69</f>
        <v>Compliant</v>
      </c>
    </row>
    <row r="58" spans="1:12" ht="40.799999999999997" x14ac:dyDescent="0.55000000000000004">
      <c r="A58" s="4" t="s">
        <v>319</v>
      </c>
      <c r="B58" s="4"/>
      <c r="C58" s="5">
        <v>3.01</v>
      </c>
      <c r="D58" s="7" t="s">
        <v>247</v>
      </c>
      <c r="E58" s="7" t="s">
        <v>320</v>
      </c>
      <c r="F58" s="6" t="s">
        <v>249</v>
      </c>
      <c r="G58" s="6" t="s">
        <v>321</v>
      </c>
      <c r="H58" s="7" t="s">
        <v>322</v>
      </c>
      <c r="I58" s="7"/>
      <c r="J58" s="7" t="s">
        <v>323</v>
      </c>
      <c r="K58" s="26" t="str">
        <f>'Applicant self-assessment'!F71</f>
        <v>Mandatory</v>
      </c>
      <c r="L58" s="26" t="str">
        <f>'Applicant self-assessment'!G71</f>
        <v>Compliant</v>
      </c>
    </row>
    <row r="59" spans="1:12" ht="40.799999999999997" x14ac:dyDescent="0.55000000000000004">
      <c r="A59" s="4" t="s">
        <v>324</v>
      </c>
      <c r="B59" s="4"/>
      <c r="C59" s="5">
        <v>3.02</v>
      </c>
      <c r="D59" s="7" t="s">
        <v>247</v>
      </c>
      <c r="E59" s="7" t="s">
        <v>320</v>
      </c>
      <c r="F59" s="6" t="s">
        <v>249</v>
      </c>
      <c r="G59" s="6" t="s">
        <v>325</v>
      </c>
      <c r="H59" s="7" t="s">
        <v>326</v>
      </c>
      <c r="I59" s="7" t="s">
        <v>327</v>
      </c>
      <c r="J59" s="7"/>
      <c r="K59" s="26" t="str">
        <f>'Applicant self-assessment'!F72</f>
        <v>Mandatory</v>
      </c>
      <c r="L59" s="26" t="str">
        <f>'Applicant self-assessment'!G72</f>
        <v>Compliant</v>
      </c>
    </row>
    <row r="60" spans="1:12" ht="40.799999999999997" x14ac:dyDescent="0.55000000000000004">
      <c r="A60" s="4" t="s">
        <v>328</v>
      </c>
      <c r="B60" s="4"/>
      <c r="C60" s="5">
        <v>3.03</v>
      </c>
      <c r="D60" s="7" t="s">
        <v>247</v>
      </c>
      <c r="E60" s="7" t="s">
        <v>320</v>
      </c>
      <c r="F60" s="6" t="s">
        <v>249</v>
      </c>
      <c r="G60" s="6" t="s">
        <v>329</v>
      </c>
      <c r="H60" s="7" t="s">
        <v>330</v>
      </c>
      <c r="I60" s="7" t="s">
        <v>331</v>
      </c>
      <c r="J60" s="7" t="s">
        <v>293</v>
      </c>
      <c r="K60" s="26" t="str">
        <f>'Applicant self-assessment'!F73</f>
        <v>Mandatory</v>
      </c>
      <c r="L60" s="26" t="str">
        <f>'Applicant self-assessment'!G73</f>
        <v>Compliant</v>
      </c>
    </row>
    <row r="61" spans="1:12" ht="40.799999999999997" x14ac:dyDescent="0.55000000000000004">
      <c r="A61" s="4" t="s">
        <v>332</v>
      </c>
      <c r="B61" s="4"/>
      <c r="C61" s="5">
        <v>3.04</v>
      </c>
      <c r="D61" s="7" t="s">
        <v>247</v>
      </c>
      <c r="E61" s="7" t="s">
        <v>320</v>
      </c>
      <c r="F61" s="6" t="s">
        <v>249</v>
      </c>
      <c r="G61" s="6" t="s">
        <v>333</v>
      </c>
      <c r="H61" s="7" t="s">
        <v>334</v>
      </c>
      <c r="I61" s="7"/>
      <c r="J61" s="7" t="s">
        <v>335</v>
      </c>
      <c r="K61" s="26" t="str">
        <f>'Applicant self-assessment'!F74</f>
        <v>Mandatory</v>
      </c>
      <c r="L61" s="26" t="str">
        <f>'Applicant self-assessment'!G74</f>
        <v>Compliant</v>
      </c>
    </row>
    <row r="62" spans="1:12" ht="30.6" x14ac:dyDescent="0.55000000000000004">
      <c r="A62" s="4" t="s">
        <v>336</v>
      </c>
      <c r="B62" s="4"/>
      <c r="C62" s="5">
        <v>1.01</v>
      </c>
      <c r="D62" s="7" t="s">
        <v>337</v>
      </c>
      <c r="E62" s="7" t="s">
        <v>338</v>
      </c>
      <c r="F62" s="6" t="s">
        <v>339</v>
      </c>
      <c r="G62" s="6" t="s">
        <v>340</v>
      </c>
      <c r="H62" s="7" t="s">
        <v>341</v>
      </c>
      <c r="I62" s="7" t="s">
        <v>342</v>
      </c>
      <c r="J62" s="7" t="s">
        <v>343</v>
      </c>
      <c r="K62" s="26" t="str">
        <f>'Applicant self-assessment'!F76</f>
        <v>Mandatory</v>
      </c>
      <c r="L62" s="26" t="str">
        <f>'Applicant self-assessment'!G76</f>
        <v>Compliant</v>
      </c>
    </row>
    <row r="63" spans="1:12" ht="30.6" x14ac:dyDescent="0.55000000000000004">
      <c r="A63" s="4" t="s">
        <v>344</v>
      </c>
      <c r="B63" s="4"/>
      <c r="C63" s="5">
        <v>1.02</v>
      </c>
      <c r="D63" s="7" t="s">
        <v>337</v>
      </c>
      <c r="E63" s="7" t="s">
        <v>338</v>
      </c>
      <c r="F63" s="6" t="s">
        <v>339</v>
      </c>
      <c r="G63" s="6" t="s">
        <v>345</v>
      </c>
      <c r="H63" s="7" t="s">
        <v>346</v>
      </c>
      <c r="I63" s="7"/>
      <c r="J63" s="7"/>
      <c r="K63" s="26" t="str">
        <f>'Applicant self-assessment'!F77</f>
        <v>Important</v>
      </c>
      <c r="L63" s="26" t="str">
        <f>'Applicant self-assessment'!G77</f>
        <v>Compliant</v>
      </c>
    </row>
    <row r="64" spans="1:12" ht="30.6" x14ac:dyDescent="0.55000000000000004">
      <c r="A64" s="4" t="s">
        <v>347</v>
      </c>
      <c r="B64" s="4"/>
      <c r="C64" s="5">
        <v>1.03</v>
      </c>
      <c r="D64" s="7" t="s">
        <v>337</v>
      </c>
      <c r="E64" s="7" t="s">
        <v>338</v>
      </c>
      <c r="F64" s="6" t="s">
        <v>339</v>
      </c>
      <c r="G64" s="6" t="s">
        <v>348</v>
      </c>
      <c r="H64" s="7" t="s">
        <v>349</v>
      </c>
      <c r="I64" s="7"/>
      <c r="J64" s="7"/>
      <c r="K64" s="26" t="str">
        <f>'Applicant self-assessment'!F78</f>
        <v>Important</v>
      </c>
      <c r="L64" s="26" t="str">
        <f>'Applicant self-assessment'!G78</f>
        <v>Compliant</v>
      </c>
    </row>
    <row r="65" spans="1:12" ht="30.6" x14ac:dyDescent="0.55000000000000004">
      <c r="A65" s="4" t="s">
        <v>350</v>
      </c>
      <c r="B65" s="4"/>
      <c r="C65" s="5">
        <v>1.04</v>
      </c>
      <c r="D65" s="7" t="s">
        <v>337</v>
      </c>
      <c r="E65" s="7" t="s">
        <v>338</v>
      </c>
      <c r="F65" s="6" t="s">
        <v>339</v>
      </c>
      <c r="G65" s="6" t="s">
        <v>351</v>
      </c>
      <c r="H65" s="7" t="s">
        <v>352</v>
      </c>
      <c r="I65" s="7"/>
      <c r="J65" s="7"/>
      <c r="K65" s="26" t="str">
        <f>'Applicant self-assessment'!F79</f>
        <v>Important</v>
      </c>
      <c r="L65" s="26" t="str">
        <f>'Applicant self-assessment'!G79</f>
        <v>Compliant</v>
      </c>
    </row>
    <row r="66" spans="1:12" ht="30.6" x14ac:dyDescent="0.55000000000000004">
      <c r="A66" s="4" t="s">
        <v>353</v>
      </c>
      <c r="B66" s="4"/>
      <c r="C66" s="5">
        <v>1.05</v>
      </c>
      <c r="D66" s="7" t="s">
        <v>337</v>
      </c>
      <c r="E66" s="7" t="s">
        <v>338</v>
      </c>
      <c r="F66" s="6" t="s">
        <v>339</v>
      </c>
      <c r="G66" s="6" t="s">
        <v>354</v>
      </c>
      <c r="H66" s="7" t="s">
        <v>355</v>
      </c>
      <c r="I66" s="7"/>
      <c r="J66" s="7"/>
      <c r="K66" s="26" t="str">
        <f>'Applicant self-assessment'!F80</f>
        <v>Mandatory</v>
      </c>
      <c r="L66" s="26" t="str">
        <f>'Applicant self-assessment'!G80</f>
        <v>Compliant</v>
      </c>
    </row>
    <row r="67" spans="1:12" ht="30.6" x14ac:dyDescent="0.55000000000000004">
      <c r="A67" s="4" t="s">
        <v>356</v>
      </c>
      <c r="B67" s="4"/>
      <c r="C67" s="5">
        <v>1.06</v>
      </c>
      <c r="D67" s="7" t="s">
        <v>337</v>
      </c>
      <c r="E67" s="7" t="s">
        <v>338</v>
      </c>
      <c r="F67" s="6" t="s">
        <v>339</v>
      </c>
      <c r="G67" s="6" t="s">
        <v>357</v>
      </c>
      <c r="H67" s="7" t="s">
        <v>358</v>
      </c>
      <c r="I67" s="7"/>
      <c r="J67" s="7"/>
      <c r="K67" s="26" t="str">
        <f>'Applicant self-assessment'!F81</f>
        <v>Important</v>
      </c>
      <c r="L67" s="26" t="str">
        <f>'Applicant self-assessment'!G81</f>
        <v>Compliant</v>
      </c>
    </row>
    <row r="68" spans="1:12" ht="30.6" x14ac:dyDescent="0.55000000000000004">
      <c r="A68" s="4" t="s">
        <v>359</v>
      </c>
      <c r="B68" s="4"/>
      <c r="C68" s="5">
        <v>1.07</v>
      </c>
      <c r="D68" s="7" t="s">
        <v>337</v>
      </c>
      <c r="E68" s="7" t="s">
        <v>338</v>
      </c>
      <c r="F68" s="6" t="s">
        <v>339</v>
      </c>
      <c r="G68" s="6" t="s">
        <v>360</v>
      </c>
      <c r="H68" s="7" t="s">
        <v>361</v>
      </c>
      <c r="I68" s="7" t="s">
        <v>342</v>
      </c>
      <c r="J68" s="7" t="s">
        <v>362</v>
      </c>
      <c r="K68" s="26" t="str">
        <f>'Applicant self-assessment'!F82</f>
        <v>Mandatory</v>
      </c>
      <c r="L68" s="26" t="str">
        <f>'Applicant self-assessment'!G82</f>
        <v>Compliant</v>
      </c>
    </row>
    <row r="69" spans="1:12" ht="30.6" x14ac:dyDescent="0.55000000000000004">
      <c r="A69" s="4" t="s">
        <v>363</v>
      </c>
      <c r="B69" s="4"/>
      <c r="C69" s="5">
        <v>1.08</v>
      </c>
      <c r="D69" s="7" t="s">
        <v>337</v>
      </c>
      <c r="E69" s="7" t="s">
        <v>338</v>
      </c>
      <c r="F69" s="6" t="s">
        <v>339</v>
      </c>
      <c r="G69" s="6" t="s">
        <v>364</v>
      </c>
      <c r="H69" s="7" t="s">
        <v>365</v>
      </c>
      <c r="I69" s="7" t="s">
        <v>284</v>
      </c>
      <c r="J69" s="7" t="s">
        <v>280</v>
      </c>
      <c r="K69" s="26" t="str">
        <f>'Applicant self-assessment'!F83</f>
        <v>Mandatory</v>
      </c>
      <c r="L69" s="26" t="str">
        <f>'Applicant self-assessment'!G83</f>
        <v>Compliant</v>
      </c>
    </row>
    <row r="70" spans="1:12" ht="40.799999999999997" x14ac:dyDescent="0.55000000000000004">
      <c r="A70" s="4" t="s">
        <v>366</v>
      </c>
      <c r="B70" s="4"/>
      <c r="C70" s="5">
        <v>1.0900000000000001</v>
      </c>
      <c r="D70" s="7" t="s">
        <v>337</v>
      </c>
      <c r="E70" s="7" t="s">
        <v>338</v>
      </c>
      <c r="F70" s="6" t="s">
        <v>339</v>
      </c>
      <c r="G70" s="6" t="s">
        <v>367</v>
      </c>
      <c r="H70" s="7" t="s">
        <v>368</v>
      </c>
      <c r="I70" s="7" t="s">
        <v>342</v>
      </c>
      <c r="J70" s="7" t="s">
        <v>369</v>
      </c>
      <c r="K70" s="26" t="str">
        <f>'Applicant self-assessment'!F84</f>
        <v>Mandatory</v>
      </c>
      <c r="L70" s="26" t="str">
        <f>'Applicant self-assessment'!G84</f>
        <v>Compliant</v>
      </c>
    </row>
    <row r="71" spans="1:12" ht="30.6" x14ac:dyDescent="0.55000000000000004">
      <c r="A71" s="4" t="s">
        <v>370</v>
      </c>
      <c r="B71" s="4"/>
      <c r="C71" s="5">
        <v>1.01</v>
      </c>
      <c r="D71" s="7" t="s">
        <v>371</v>
      </c>
      <c r="E71" s="7" t="s">
        <v>372</v>
      </c>
      <c r="F71" s="6" t="s">
        <v>373</v>
      </c>
      <c r="G71" s="6" t="s">
        <v>374</v>
      </c>
      <c r="H71" s="7" t="s">
        <v>375</v>
      </c>
      <c r="I71" s="7"/>
      <c r="J71" s="7" t="s">
        <v>376</v>
      </c>
      <c r="K71" s="26" t="str">
        <f>'Applicant self-assessment'!F86</f>
        <v>Mandatory</v>
      </c>
      <c r="L71" s="26" t="str">
        <f>'Applicant self-assessment'!G86</f>
        <v>Compliant</v>
      </c>
    </row>
    <row r="72" spans="1:12" ht="30.6" x14ac:dyDescent="0.55000000000000004">
      <c r="A72" s="4" t="s">
        <v>377</v>
      </c>
      <c r="B72" s="4"/>
      <c r="C72" s="5">
        <v>1.02</v>
      </c>
      <c r="D72" s="7" t="s">
        <v>371</v>
      </c>
      <c r="E72" s="7" t="s">
        <v>372</v>
      </c>
      <c r="F72" s="6" t="s">
        <v>373</v>
      </c>
      <c r="G72" s="6" t="s">
        <v>378</v>
      </c>
      <c r="H72" s="7" t="s">
        <v>379</v>
      </c>
      <c r="I72" s="7"/>
      <c r="J72" s="7" t="s">
        <v>380</v>
      </c>
      <c r="K72" s="26" t="str">
        <f>'Applicant self-assessment'!F87</f>
        <v>Mandatory</v>
      </c>
      <c r="L72" s="26" t="str">
        <f>'Applicant self-assessment'!G87</f>
        <v>Compliant</v>
      </c>
    </row>
    <row r="73" spans="1:12" ht="40.799999999999997" x14ac:dyDescent="0.55000000000000004">
      <c r="A73" s="4" t="s">
        <v>381</v>
      </c>
      <c r="B73" s="4"/>
      <c r="C73" s="5">
        <v>1.03</v>
      </c>
      <c r="D73" s="7" t="s">
        <v>371</v>
      </c>
      <c r="E73" s="7" t="s">
        <v>372</v>
      </c>
      <c r="F73" s="6" t="s">
        <v>373</v>
      </c>
      <c r="G73" s="6" t="s">
        <v>382</v>
      </c>
      <c r="H73" s="7" t="s">
        <v>383</v>
      </c>
      <c r="I73" s="7"/>
      <c r="J73" s="7" t="s">
        <v>384</v>
      </c>
      <c r="K73" s="26" t="str">
        <f>'Applicant self-assessment'!F88</f>
        <v>Mandatory</v>
      </c>
      <c r="L73" s="26" t="str">
        <f>'Applicant self-assessment'!G88</f>
        <v>Compliant</v>
      </c>
    </row>
    <row r="74" spans="1:12" ht="20.399999999999999" x14ac:dyDescent="0.55000000000000004">
      <c r="A74" s="4" t="s">
        <v>385</v>
      </c>
      <c r="B74" s="4"/>
      <c r="C74" s="5">
        <v>1.01</v>
      </c>
      <c r="D74" s="7" t="s">
        <v>386</v>
      </c>
      <c r="E74" s="7" t="s">
        <v>387</v>
      </c>
      <c r="F74" s="6" t="s">
        <v>388</v>
      </c>
      <c r="G74" s="6" t="s">
        <v>389</v>
      </c>
      <c r="H74" s="7" t="s">
        <v>390</v>
      </c>
      <c r="I74" s="7"/>
      <c r="J74" s="7" t="s">
        <v>391</v>
      </c>
      <c r="K74" s="26" t="str">
        <f>'Applicant self-assessment'!F90</f>
        <v>Mandatory</v>
      </c>
      <c r="L74" s="26" t="str">
        <f>'Applicant self-assessment'!G90</f>
        <v>Compliant</v>
      </c>
    </row>
    <row r="75" spans="1:12" x14ac:dyDescent="0.55000000000000004">
      <c r="A75" s="4" t="s">
        <v>392</v>
      </c>
      <c r="B75" s="4"/>
      <c r="C75" s="5">
        <v>1.02</v>
      </c>
      <c r="D75" s="7" t="s">
        <v>386</v>
      </c>
      <c r="E75" s="7" t="s">
        <v>387</v>
      </c>
      <c r="F75" s="6" t="s">
        <v>388</v>
      </c>
      <c r="G75" s="6" t="s">
        <v>393</v>
      </c>
      <c r="H75" s="7" t="s">
        <v>394</v>
      </c>
      <c r="I75" s="7"/>
      <c r="J75" s="7"/>
      <c r="K75" s="26" t="str">
        <f>'Applicant self-assessment'!F91</f>
        <v>Desirable</v>
      </c>
      <c r="L75" s="26" t="str">
        <f>'Applicant self-assessment'!G91</f>
        <v>Compliant</v>
      </c>
    </row>
    <row r="76" spans="1:12" ht="20.399999999999999" x14ac:dyDescent="0.55000000000000004">
      <c r="A76" s="4" t="s">
        <v>395</v>
      </c>
      <c r="B76" s="4"/>
      <c r="C76" s="5">
        <v>1.03</v>
      </c>
      <c r="D76" s="7" t="s">
        <v>386</v>
      </c>
      <c r="E76" s="7" t="s">
        <v>387</v>
      </c>
      <c r="F76" s="6" t="s">
        <v>388</v>
      </c>
      <c r="G76" s="6" t="s">
        <v>396</v>
      </c>
      <c r="H76" s="7" t="s">
        <v>397</v>
      </c>
      <c r="I76" s="7"/>
      <c r="J76" s="7"/>
      <c r="K76" s="26" t="str">
        <f>'Applicant self-assessment'!F92</f>
        <v>Important</v>
      </c>
      <c r="L76" s="26" t="str">
        <f>'Applicant self-assessment'!G92</f>
        <v>Compliant</v>
      </c>
    </row>
    <row r="77" spans="1:12" x14ac:dyDescent="0.55000000000000004">
      <c r="A77" s="4" t="s">
        <v>398</v>
      </c>
      <c r="B77" s="4"/>
      <c r="C77" s="5">
        <v>1.04</v>
      </c>
      <c r="D77" s="7" t="s">
        <v>386</v>
      </c>
      <c r="E77" s="7" t="s">
        <v>387</v>
      </c>
      <c r="F77" s="6" t="s">
        <v>388</v>
      </c>
      <c r="G77" s="6" t="s">
        <v>399</v>
      </c>
      <c r="H77" s="7" t="s">
        <v>400</v>
      </c>
      <c r="I77" s="7"/>
      <c r="J77" s="7"/>
      <c r="K77" s="26" t="str">
        <f>'Applicant self-assessment'!F93</f>
        <v>Desirable</v>
      </c>
      <c r="L77" s="26" t="str">
        <f>'Applicant self-assessment'!G93</f>
        <v>Compliant</v>
      </c>
    </row>
    <row r="78" spans="1:12" ht="20.399999999999999" x14ac:dyDescent="0.55000000000000004">
      <c r="A78" s="4" t="s">
        <v>401</v>
      </c>
      <c r="B78" s="4"/>
      <c r="C78" s="5">
        <v>1.05</v>
      </c>
      <c r="D78" s="7" t="s">
        <v>386</v>
      </c>
      <c r="E78" s="7" t="s">
        <v>387</v>
      </c>
      <c r="F78" s="6" t="s">
        <v>388</v>
      </c>
      <c r="G78" s="6" t="s">
        <v>402</v>
      </c>
      <c r="H78" s="7" t="s">
        <v>403</v>
      </c>
      <c r="I78" s="7"/>
      <c r="J78" s="7"/>
      <c r="K78" s="26" t="str">
        <f>'Applicant self-assessment'!F94</f>
        <v>Important</v>
      </c>
      <c r="L78" s="26" t="str">
        <f>'Applicant self-assessment'!G94</f>
        <v>Compliant</v>
      </c>
    </row>
    <row r="79" spans="1:12" ht="30.6" x14ac:dyDescent="0.55000000000000004">
      <c r="A79" s="4" t="s">
        <v>404</v>
      </c>
      <c r="B79" s="4"/>
      <c r="C79" s="5">
        <v>1.06</v>
      </c>
      <c r="D79" s="7" t="s">
        <v>386</v>
      </c>
      <c r="E79" s="7" t="s">
        <v>387</v>
      </c>
      <c r="F79" s="6" t="s">
        <v>388</v>
      </c>
      <c r="G79" s="6" t="s">
        <v>405</v>
      </c>
      <c r="H79" s="7" t="s">
        <v>406</v>
      </c>
      <c r="I79" s="7"/>
      <c r="J79" s="7"/>
      <c r="K79" s="26" t="str">
        <f>'Applicant self-assessment'!F95</f>
        <v>Desirable</v>
      </c>
      <c r="L79" s="26" t="str">
        <f>'Applicant self-assessment'!G95</f>
        <v>Compliant</v>
      </c>
    </row>
    <row r="80" spans="1:12" x14ac:dyDescent="0.55000000000000004">
      <c r="A80" s="4" t="s">
        <v>407</v>
      </c>
      <c r="B80" s="4"/>
      <c r="C80" s="5">
        <v>1.07</v>
      </c>
      <c r="D80" s="7" t="s">
        <v>386</v>
      </c>
      <c r="E80" s="7" t="s">
        <v>387</v>
      </c>
      <c r="F80" s="6" t="s">
        <v>388</v>
      </c>
      <c r="G80" s="6" t="s">
        <v>408</v>
      </c>
      <c r="H80" s="7" t="s">
        <v>409</v>
      </c>
      <c r="I80" s="7"/>
      <c r="J80" s="7"/>
      <c r="K80" s="26" t="str">
        <f>'Applicant self-assessment'!F96</f>
        <v>Mandatory</v>
      </c>
      <c r="L80" s="26" t="str">
        <f>'Applicant self-assessment'!G96</f>
        <v>Compliant</v>
      </c>
    </row>
    <row r="81" spans="1:12" ht="20.399999999999999" x14ac:dyDescent="0.55000000000000004">
      <c r="A81" s="4" t="s">
        <v>410</v>
      </c>
      <c r="B81" s="4"/>
      <c r="C81" s="5">
        <v>1.01</v>
      </c>
      <c r="D81" s="7" t="s">
        <v>411</v>
      </c>
      <c r="E81" s="7" t="s">
        <v>412</v>
      </c>
      <c r="F81" s="6" t="s">
        <v>413</v>
      </c>
      <c r="G81" s="6" t="s">
        <v>414</v>
      </c>
      <c r="H81" s="7" t="s">
        <v>415</v>
      </c>
      <c r="I81" s="7"/>
      <c r="J81" s="7"/>
      <c r="K81" s="26" t="str">
        <f>'Applicant self-assessment'!F98</f>
        <v>Important</v>
      </c>
      <c r="L81" s="26" t="str">
        <f>'Applicant self-assessment'!G98</f>
        <v>Compliant</v>
      </c>
    </row>
    <row r="82" spans="1:12" ht="20.399999999999999" x14ac:dyDescent="0.55000000000000004">
      <c r="A82" s="4" t="s">
        <v>416</v>
      </c>
      <c r="B82" s="4"/>
      <c r="C82" s="5">
        <v>1.02</v>
      </c>
      <c r="D82" s="7" t="s">
        <v>411</v>
      </c>
      <c r="E82" s="7" t="s">
        <v>412</v>
      </c>
      <c r="F82" s="6" t="s">
        <v>413</v>
      </c>
      <c r="G82" s="6" t="s">
        <v>417</v>
      </c>
      <c r="H82" s="7" t="s">
        <v>418</v>
      </c>
      <c r="I82" s="7"/>
      <c r="J82" s="7"/>
      <c r="K82" s="26" t="str">
        <f>'Applicant self-assessment'!F99</f>
        <v>Mandatory</v>
      </c>
      <c r="L82" s="26" t="str">
        <f>'Applicant self-assessment'!G99</f>
        <v>Compliant</v>
      </c>
    </row>
    <row r="83" spans="1:12" ht="20.399999999999999" x14ac:dyDescent="0.55000000000000004">
      <c r="A83" s="4" t="s">
        <v>419</v>
      </c>
      <c r="B83" s="4"/>
      <c r="C83" s="5">
        <v>1.03</v>
      </c>
      <c r="D83" s="7" t="s">
        <v>411</v>
      </c>
      <c r="E83" s="7" t="s">
        <v>412</v>
      </c>
      <c r="F83" s="6" t="s">
        <v>413</v>
      </c>
      <c r="G83" s="6" t="s">
        <v>420</v>
      </c>
      <c r="H83" s="7" t="s">
        <v>421</v>
      </c>
      <c r="I83" s="7"/>
      <c r="J83" s="7"/>
      <c r="K83" s="26" t="str">
        <f>'Applicant self-assessment'!F100</f>
        <v>Desirable</v>
      </c>
      <c r="L83" s="26" t="str">
        <f>'Applicant self-assessment'!G100</f>
        <v>Compliant</v>
      </c>
    </row>
    <row r="84" spans="1:12" ht="30.6" x14ac:dyDescent="0.55000000000000004">
      <c r="A84" s="4" t="s">
        <v>422</v>
      </c>
      <c r="B84" s="4"/>
      <c r="C84" s="5">
        <v>1.04</v>
      </c>
      <c r="D84" s="7" t="s">
        <v>411</v>
      </c>
      <c r="E84" s="7" t="s">
        <v>412</v>
      </c>
      <c r="F84" s="6" t="s">
        <v>413</v>
      </c>
      <c r="G84" s="6" t="s">
        <v>423</v>
      </c>
      <c r="H84" s="7" t="s">
        <v>424</v>
      </c>
      <c r="I84" s="7"/>
      <c r="J84" s="7"/>
      <c r="K84" s="26" t="str">
        <f>'Applicant self-assessment'!F101</f>
        <v>Desirable</v>
      </c>
      <c r="L84" s="26" t="str">
        <f>'Applicant self-assessment'!G101</f>
        <v>Compliant</v>
      </c>
    </row>
    <row r="85" spans="1:12" ht="20.399999999999999" x14ac:dyDescent="0.55000000000000004">
      <c r="A85" s="4" t="s">
        <v>425</v>
      </c>
      <c r="B85" s="4"/>
      <c r="C85" s="5">
        <v>1.05</v>
      </c>
      <c r="D85" s="7" t="s">
        <v>411</v>
      </c>
      <c r="E85" s="7" t="s">
        <v>412</v>
      </c>
      <c r="F85" s="6" t="s">
        <v>413</v>
      </c>
      <c r="G85" s="6" t="s">
        <v>426</v>
      </c>
      <c r="H85" s="7" t="s">
        <v>427</v>
      </c>
      <c r="I85" s="7"/>
      <c r="J85" s="7"/>
      <c r="K85" s="26" t="str">
        <f>'Applicant self-assessment'!F102</f>
        <v>Important</v>
      </c>
      <c r="L85" s="26" t="str">
        <f>'Applicant self-assessment'!G102</f>
        <v>Compliant</v>
      </c>
    </row>
    <row r="86" spans="1:12" ht="20.399999999999999" x14ac:dyDescent="0.55000000000000004">
      <c r="A86" s="4" t="s">
        <v>428</v>
      </c>
      <c r="B86" s="4"/>
      <c r="C86" s="5">
        <v>1.06</v>
      </c>
      <c r="D86" s="7" t="s">
        <v>411</v>
      </c>
      <c r="E86" s="7" t="s">
        <v>412</v>
      </c>
      <c r="F86" s="6" t="s">
        <v>413</v>
      </c>
      <c r="G86" s="6" t="s">
        <v>429</v>
      </c>
      <c r="H86" s="7" t="s">
        <v>430</v>
      </c>
      <c r="I86" s="7"/>
      <c r="J86" s="7"/>
      <c r="K86" s="26" t="str">
        <f>'Applicant self-assessment'!F103</f>
        <v>Important</v>
      </c>
      <c r="L86" s="26" t="str">
        <f>'Applicant self-assessment'!G103</f>
        <v>Compliant</v>
      </c>
    </row>
    <row r="87" spans="1:12" ht="20.399999999999999" x14ac:dyDescent="0.55000000000000004">
      <c r="A87" s="4" t="s">
        <v>431</v>
      </c>
      <c r="B87" s="4"/>
      <c r="C87" s="5">
        <v>1.01</v>
      </c>
      <c r="D87" s="7" t="s">
        <v>432</v>
      </c>
      <c r="E87" s="7" t="s">
        <v>433</v>
      </c>
      <c r="F87" s="6" t="s">
        <v>434</v>
      </c>
      <c r="G87" s="6" t="s">
        <v>435</v>
      </c>
      <c r="H87" s="7" t="s">
        <v>436</v>
      </c>
      <c r="I87" s="7" t="s">
        <v>437</v>
      </c>
      <c r="J87" s="7" t="s">
        <v>438</v>
      </c>
      <c r="K87" s="26" t="str">
        <f>'Applicant self-assessment'!F105</f>
        <v>Mandatory</v>
      </c>
      <c r="L87" s="26" t="str">
        <f>'Applicant self-assessment'!G105</f>
        <v>Compliant</v>
      </c>
    </row>
    <row r="88" spans="1:12" ht="20.399999999999999" x14ac:dyDescent="0.55000000000000004">
      <c r="A88" s="4" t="s">
        <v>439</v>
      </c>
      <c r="B88" s="4"/>
      <c r="C88" s="5">
        <v>1.02</v>
      </c>
      <c r="D88" s="7" t="s">
        <v>432</v>
      </c>
      <c r="E88" s="7" t="s">
        <v>433</v>
      </c>
      <c r="F88" s="6" t="s">
        <v>434</v>
      </c>
      <c r="G88" s="6" t="s">
        <v>440</v>
      </c>
      <c r="H88" s="7" t="s">
        <v>441</v>
      </c>
      <c r="I88" s="7" t="s">
        <v>442</v>
      </c>
      <c r="J88" s="7" t="s">
        <v>438</v>
      </c>
      <c r="K88" s="26" t="str">
        <f>'Applicant self-assessment'!F106</f>
        <v>Important</v>
      </c>
      <c r="L88" s="26" t="str">
        <f>'Applicant self-assessment'!G106</f>
        <v>Compliant</v>
      </c>
    </row>
    <row r="89" spans="1:12" ht="20.399999999999999" x14ac:dyDescent="0.55000000000000004">
      <c r="A89" s="4" t="s">
        <v>443</v>
      </c>
      <c r="B89" s="4"/>
      <c r="C89" s="5">
        <v>1.03</v>
      </c>
      <c r="D89" s="7" t="s">
        <v>432</v>
      </c>
      <c r="E89" s="7" t="s">
        <v>433</v>
      </c>
      <c r="F89" s="6" t="s">
        <v>434</v>
      </c>
      <c r="G89" s="6" t="s">
        <v>444</v>
      </c>
      <c r="H89" s="7" t="s">
        <v>445</v>
      </c>
      <c r="I89" s="7" t="s">
        <v>446</v>
      </c>
      <c r="J89" s="7" t="s">
        <v>438</v>
      </c>
      <c r="K89" s="26" t="str">
        <f>'Applicant self-assessment'!F107</f>
        <v>Desirable</v>
      </c>
      <c r="L89" s="26" t="str">
        <f>'Applicant self-assessment'!G107</f>
        <v>Compliant</v>
      </c>
    </row>
    <row r="90" spans="1:12" ht="20.399999999999999" x14ac:dyDescent="0.55000000000000004">
      <c r="A90" s="4" t="s">
        <v>447</v>
      </c>
      <c r="B90" s="4"/>
      <c r="C90" s="5">
        <v>1.04</v>
      </c>
      <c r="D90" s="7" t="s">
        <v>432</v>
      </c>
      <c r="E90" s="7" t="s">
        <v>433</v>
      </c>
      <c r="F90" s="6" t="s">
        <v>434</v>
      </c>
      <c r="G90" s="6" t="s">
        <v>448</v>
      </c>
      <c r="H90" s="7" t="s">
        <v>449</v>
      </c>
      <c r="I90" s="7"/>
      <c r="J90" s="7"/>
      <c r="K90" s="26" t="str">
        <f>'Applicant self-assessment'!F108</f>
        <v>Important</v>
      </c>
      <c r="L90" s="26" t="str">
        <f>'Applicant self-assessment'!G108</f>
        <v>Compliant</v>
      </c>
    </row>
    <row r="91" spans="1:12" ht="30.6" x14ac:dyDescent="0.55000000000000004">
      <c r="A91" s="4" t="s">
        <v>450</v>
      </c>
      <c r="B91" s="4"/>
      <c r="C91" s="5">
        <v>1.05</v>
      </c>
      <c r="D91" s="7" t="s">
        <v>432</v>
      </c>
      <c r="E91" s="7" t="s">
        <v>433</v>
      </c>
      <c r="F91" s="6" t="s">
        <v>434</v>
      </c>
      <c r="G91" s="6" t="s">
        <v>451</v>
      </c>
      <c r="H91" s="7" t="s">
        <v>452</v>
      </c>
      <c r="I91" s="7" t="s">
        <v>284</v>
      </c>
      <c r="J91" s="7"/>
      <c r="K91" s="26" t="str">
        <f>'Applicant self-assessment'!F109</f>
        <v>Desirable</v>
      </c>
      <c r="L91" s="26" t="str">
        <f>'Applicant self-assessment'!G109</f>
        <v>Compliant</v>
      </c>
    </row>
    <row r="92" spans="1:12" ht="20.399999999999999" x14ac:dyDescent="0.55000000000000004">
      <c r="A92" s="4" t="s">
        <v>453</v>
      </c>
      <c r="B92" s="4"/>
      <c r="C92" s="5">
        <v>1.06</v>
      </c>
      <c r="D92" s="7" t="s">
        <v>432</v>
      </c>
      <c r="E92" s="7" t="s">
        <v>433</v>
      </c>
      <c r="F92" s="6" t="s">
        <v>434</v>
      </c>
      <c r="G92" s="6" t="s">
        <v>454</v>
      </c>
      <c r="H92" s="7" t="s">
        <v>455</v>
      </c>
      <c r="I92" s="7" t="s">
        <v>446</v>
      </c>
      <c r="J92" s="7"/>
      <c r="K92" s="26" t="str">
        <f>'Applicant self-assessment'!F110</f>
        <v>Desirable</v>
      </c>
      <c r="L92" s="26" t="str">
        <f>'Applicant self-assessment'!G110</f>
        <v>Compliant</v>
      </c>
    </row>
    <row r="93" spans="1:12" ht="20.399999999999999" x14ac:dyDescent="0.55000000000000004">
      <c r="A93" s="4" t="s">
        <v>456</v>
      </c>
      <c r="B93" s="4"/>
      <c r="C93" s="5">
        <v>1.07</v>
      </c>
      <c r="D93" s="7" t="s">
        <v>432</v>
      </c>
      <c r="E93" s="7" t="s">
        <v>433</v>
      </c>
      <c r="F93" s="6" t="s">
        <v>434</v>
      </c>
      <c r="G93" s="6" t="s">
        <v>457</v>
      </c>
      <c r="H93" s="7" t="s">
        <v>458</v>
      </c>
      <c r="I93" s="7"/>
      <c r="J93" s="7"/>
      <c r="K93" s="26" t="str">
        <f>'Applicant self-assessment'!F111</f>
        <v>Desirable</v>
      </c>
      <c r="L93" s="26" t="str">
        <f>'Applicant self-assessment'!G111</f>
        <v>Compliant</v>
      </c>
    </row>
    <row r="94" spans="1:12" ht="30.6" x14ac:dyDescent="0.55000000000000004">
      <c r="A94" s="4" t="s">
        <v>459</v>
      </c>
      <c r="B94" s="4"/>
      <c r="C94" s="5">
        <v>1.01</v>
      </c>
      <c r="D94" s="7" t="s">
        <v>460</v>
      </c>
      <c r="E94" s="7" t="s">
        <v>461</v>
      </c>
      <c r="F94" s="6" t="s">
        <v>462</v>
      </c>
      <c r="G94" s="6" t="s">
        <v>463</v>
      </c>
      <c r="H94" s="7" t="s">
        <v>464</v>
      </c>
      <c r="I94" s="7"/>
      <c r="J94" s="7" t="s">
        <v>384</v>
      </c>
      <c r="K94" s="26" t="str">
        <f>'Applicant self-assessment'!F113</f>
        <v>Important</v>
      </c>
      <c r="L94" s="26" t="str">
        <f>'Applicant self-assessment'!G113</f>
        <v>Compliant</v>
      </c>
    </row>
    <row r="95" spans="1:12" ht="61.2" x14ac:dyDescent="0.55000000000000004">
      <c r="A95" s="4" t="s">
        <v>465</v>
      </c>
      <c r="B95" s="4"/>
      <c r="C95" s="5">
        <v>1.02</v>
      </c>
      <c r="D95" s="7" t="s">
        <v>460</v>
      </c>
      <c r="E95" s="7" t="s">
        <v>461</v>
      </c>
      <c r="F95" s="6" t="s">
        <v>462</v>
      </c>
      <c r="G95" s="6" t="s">
        <v>466</v>
      </c>
      <c r="H95" s="7" t="s">
        <v>467</v>
      </c>
      <c r="I95" s="7" t="s">
        <v>468</v>
      </c>
      <c r="J95" s="7" t="s">
        <v>384</v>
      </c>
      <c r="K95" s="26" t="str">
        <f>'Applicant self-assessment'!F114</f>
        <v>Mandatory</v>
      </c>
      <c r="L95" s="26" t="str">
        <f>'Applicant self-assessment'!G114</f>
        <v>Compliant</v>
      </c>
    </row>
    <row r="96" spans="1:12" ht="30.6" x14ac:dyDescent="0.55000000000000004">
      <c r="A96" s="4" t="s">
        <v>469</v>
      </c>
      <c r="B96" s="4"/>
      <c r="C96" s="5">
        <v>1.03</v>
      </c>
      <c r="D96" s="7" t="s">
        <v>460</v>
      </c>
      <c r="E96" s="7" t="s">
        <v>461</v>
      </c>
      <c r="F96" s="6" t="s">
        <v>462</v>
      </c>
      <c r="G96" s="6" t="s">
        <v>470</v>
      </c>
      <c r="H96" s="7" t="s">
        <v>471</v>
      </c>
      <c r="I96" s="7" t="s">
        <v>472</v>
      </c>
      <c r="J96" s="7" t="s">
        <v>384</v>
      </c>
      <c r="K96" s="26" t="str">
        <f>'Applicant self-assessment'!F115</f>
        <v>Important</v>
      </c>
      <c r="L96" s="26" t="str">
        <f>'Applicant self-assessment'!G115</f>
        <v>Compliant</v>
      </c>
    </row>
    <row r="97" spans="1:12" ht="20.399999999999999" x14ac:dyDescent="0.55000000000000004">
      <c r="A97" s="4" t="s">
        <v>473</v>
      </c>
      <c r="B97" s="4"/>
      <c r="C97" s="5">
        <v>1.01</v>
      </c>
      <c r="D97" s="7" t="s">
        <v>474</v>
      </c>
      <c r="E97" s="7" t="s">
        <v>475</v>
      </c>
      <c r="F97" s="6" t="s">
        <v>476</v>
      </c>
      <c r="G97" s="6" t="s">
        <v>477</v>
      </c>
      <c r="H97" s="7" t="s">
        <v>478</v>
      </c>
      <c r="I97" s="7"/>
      <c r="J97" s="7"/>
      <c r="K97" s="26" t="str">
        <f>'Applicant self-assessment'!F118</f>
        <v>Desirable</v>
      </c>
      <c r="L97" s="26" t="str">
        <f>'Applicant self-assessment'!G118</f>
        <v>Compliant</v>
      </c>
    </row>
    <row r="98" spans="1:12" ht="40.799999999999997" x14ac:dyDescent="0.55000000000000004">
      <c r="A98" s="4" t="s">
        <v>479</v>
      </c>
      <c r="B98" s="4"/>
      <c r="C98" s="5">
        <v>1.02</v>
      </c>
      <c r="D98" s="7" t="s">
        <v>474</v>
      </c>
      <c r="E98" s="7" t="s">
        <v>475</v>
      </c>
      <c r="F98" s="6" t="s">
        <v>476</v>
      </c>
      <c r="G98" s="6" t="s">
        <v>480</v>
      </c>
      <c r="H98" s="7" t="s">
        <v>481</v>
      </c>
      <c r="I98" s="7"/>
      <c r="J98" s="7"/>
      <c r="K98" s="26" t="str">
        <f>'Applicant self-assessment'!F119</f>
        <v>Mandatory</v>
      </c>
      <c r="L98" s="26" t="str">
        <f>'Applicant self-assessment'!G119</f>
        <v>Compliant</v>
      </c>
    </row>
    <row r="99" spans="1:12" ht="20.399999999999999" x14ac:dyDescent="0.55000000000000004">
      <c r="A99" s="4" t="s">
        <v>482</v>
      </c>
      <c r="B99" s="4"/>
      <c r="C99" s="5">
        <v>1.03</v>
      </c>
      <c r="D99" s="7" t="s">
        <v>474</v>
      </c>
      <c r="E99" s="7" t="s">
        <v>475</v>
      </c>
      <c r="F99" s="6" t="s">
        <v>476</v>
      </c>
      <c r="G99" s="6" t="s">
        <v>483</v>
      </c>
      <c r="H99" s="7" t="s">
        <v>484</v>
      </c>
      <c r="I99" s="7"/>
      <c r="J99" s="7"/>
      <c r="K99" s="26" t="str">
        <f>'Applicant self-assessment'!F120</f>
        <v>Desirable</v>
      </c>
      <c r="L99" s="26" t="str">
        <f>'Applicant self-assessment'!G120</f>
        <v>Compliant</v>
      </c>
    </row>
    <row r="100" spans="1:12" ht="20.399999999999999" x14ac:dyDescent="0.55000000000000004">
      <c r="A100" s="4" t="s">
        <v>485</v>
      </c>
      <c r="B100" s="4"/>
      <c r="C100" s="5">
        <v>1.04</v>
      </c>
      <c r="D100" s="7" t="s">
        <v>474</v>
      </c>
      <c r="E100" s="7" t="s">
        <v>475</v>
      </c>
      <c r="F100" s="6" t="s">
        <v>476</v>
      </c>
      <c r="G100" s="6" t="s">
        <v>486</v>
      </c>
      <c r="H100" s="7" t="s">
        <v>487</v>
      </c>
      <c r="I100" s="7"/>
      <c r="J100" s="7"/>
      <c r="K100" s="26" t="str">
        <f>'Applicant self-assessment'!F121</f>
        <v>Desirable</v>
      </c>
      <c r="L100" s="26" t="str">
        <f>'Applicant self-assessment'!G121</f>
        <v>Compliant</v>
      </c>
    </row>
    <row r="101" spans="1:12" ht="20.399999999999999" x14ac:dyDescent="0.55000000000000004">
      <c r="A101" s="4" t="s">
        <v>488</v>
      </c>
      <c r="B101" s="4"/>
      <c r="C101" s="5">
        <v>2.0099999999999998</v>
      </c>
      <c r="D101" s="7" t="s">
        <v>474</v>
      </c>
      <c r="E101" s="7" t="s">
        <v>489</v>
      </c>
      <c r="F101" s="6" t="s">
        <v>476</v>
      </c>
      <c r="G101" s="6" t="s">
        <v>490</v>
      </c>
      <c r="H101" s="7" t="s">
        <v>491</v>
      </c>
      <c r="I101" s="7" t="s">
        <v>492</v>
      </c>
      <c r="J101" s="7"/>
      <c r="K101" s="26" t="str">
        <f>'Applicant self-assessment'!F123</f>
        <v>Mandatory</v>
      </c>
      <c r="L101" s="26" t="str">
        <f>'Applicant self-assessment'!G123</f>
        <v>Compliant</v>
      </c>
    </row>
    <row r="102" spans="1:12" ht="20.399999999999999" x14ac:dyDescent="0.55000000000000004">
      <c r="A102" s="4" t="s">
        <v>493</v>
      </c>
      <c r="B102" s="4"/>
      <c r="C102" s="5">
        <v>2.02</v>
      </c>
      <c r="D102" s="7" t="s">
        <v>474</v>
      </c>
      <c r="E102" s="7" t="s">
        <v>489</v>
      </c>
      <c r="F102" s="6" t="s">
        <v>476</v>
      </c>
      <c r="G102" s="6" t="s">
        <v>494</v>
      </c>
      <c r="H102" s="7" t="s">
        <v>495</v>
      </c>
      <c r="I102" s="7" t="s">
        <v>492</v>
      </c>
      <c r="J102" s="7" t="s">
        <v>496</v>
      </c>
      <c r="K102" s="26" t="str">
        <f>'Applicant self-assessment'!F124</f>
        <v>Mandatory</v>
      </c>
      <c r="L102" s="26" t="str">
        <f>'Applicant self-assessment'!G124</f>
        <v>Compliant</v>
      </c>
    </row>
    <row r="103" spans="1:12" ht="20.399999999999999" x14ac:dyDescent="0.55000000000000004">
      <c r="A103" s="4" t="s">
        <v>497</v>
      </c>
      <c r="B103" s="4"/>
      <c r="C103" s="5">
        <v>2.0299999999999998</v>
      </c>
      <c r="D103" s="7" t="s">
        <v>474</v>
      </c>
      <c r="E103" s="7" t="s">
        <v>489</v>
      </c>
      <c r="F103" s="6" t="s">
        <v>476</v>
      </c>
      <c r="G103" s="6" t="s">
        <v>498</v>
      </c>
      <c r="H103" s="7" t="s">
        <v>499</v>
      </c>
      <c r="I103" s="7" t="s">
        <v>500</v>
      </c>
      <c r="J103" s="7"/>
      <c r="K103" s="26" t="str">
        <f>'Applicant self-assessment'!F125</f>
        <v>Desirable</v>
      </c>
      <c r="L103" s="26" t="str">
        <f>'Applicant self-assessment'!G125</f>
        <v>Compliant</v>
      </c>
    </row>
    <row r="104" spans="1:12" ht="20.399999999999999" x14ac:dyDescent="0.55000000000000004">
      <c r="A104" s="4" t="s">
        <v>501</v>
      </c>
      <c r="B104" s="4"/>
      <c r="C104" s="5">
        <v>2.04</v>
      </c>
      <c r="D104" s="7" t="s">
        <v>474</v>
      </c>
      <c r="E104" s="7" t="s">
        <v>489</v>
      </c>
      <c r="F104" s="6" t="s">
        <v>476</v>
      </c>
      <c r="G104" s="6" t="s">
        <v>502</v>
      </c>
      <c r="H104" s="7" t="s">
        <v>503</v>
      </c>
      <c r="I104" s="7" t="s">
        <v>492</v>
      </c>
      <c r="J104" s="7"/>
      <c r="K104" s="26" t="str">
        <f>'Applicant self-assessment'!F126</f>
        <v>Desirable</v>
      </c>
      <c r="L104" s="26" t="str">
        <f>'Applicant self-assessment'!G126</f>
        <v>Compliant</v>
      </c>
    </row>
    <row r="105" spans="1:12" x14ac:dyDescent="0.55000000000000004">
      <c r="A105" s="4" t="s">
        <v>504</v>
      </c>
      <c r="B105" s="4"/>
      <c r="C105" s="5">
        <v>3.01</v>
      </c>
      <c r="D105" s="7" t="s">
        <v>474</v>
      </c>
      <c r="E105" s="7" t="s">
        <v>505</v>
      </c>
      <c r="F105" s="6" t="s">
        <v>476</v>
      </c>
      <c r="G105" s="6" t="s">
        <v>506</v>
      </c>
      <c r="H105" s="7" t="s">
        <v>507</v>
      </c>
      <c r="I105" s="7" t="s">
        <v>508</v>
      </c>
      <c r="J105" s="7"/>
      <c r="K105" s="26" t="str">
        <f>'Applicant self-assessment'!F128</f>
        <v>Mandatory</v>
      </c>
      <c r="L105" s="26" t="str">
        <f>'Applicant self-assessment'!G128</f>
        <v>Compliant</v>
      </c>
    </row>
    <row r="106" spans="1:12" ht="30.6" x14ac:dyDescent="0.55000000000000004">
      <c r="A106" s="4" t="s">
        <v>509</v>
      </c>
      <c r="B106" s="4"/>
      <c r="C106" s="5">
        <v>3.02</v>
      </c>
      <c r="D106" s="7" t="s">
        <v>474</v>
      </c>
      <c r="E106" s="7" t="s">
        <v>505</v>
      </c>
      <c r="F106" s="6" t="s">
        <v>476</v>
      </c>
      <c r="G106" s="6" t="s">
        <v>510</v>
      </c>
      <c r="H106" s="7" t="s">
        <v>511</v>
      </c>
      <c r="I106" s="7" t="s">
        <v>512</v>
      </c>
      <c r="J106" s="7"/>
      <c r="K106" s="26" t="str">
        <f>'Applicant self-assessment'!F129</f>
        <v>Important</v>
      </c>
      <c r="L106" s="26" t="str">
        <f>'Applicant self-assessment'!G129</f>
        <v>Compliant</v>
      </c>
    </row>
    <row r="107" spans="1:12" ht="20.399999999999999" x14ac:dyDescent="0.55000000000000004">
      <c r="A107" s="4" t="s">
        <v>513</v>
      </c>
      <c r="B107" s="4"/>
      <c r="C107" s="5">
        <v>3.03</v>
      </c>
      <c r="D107" s="7" t="s">
        <v>474</v>
      </c>
      <c r="E107" s="7" t="s">
        <v>505</v>
      </c>
      <c r="F107" s="6" t="s">
        <v>476</v>
      </c>
      <c r="G107" s="6" t="s">
        <v>514</v>
      </c>
      <c r="H107" s="7" t="s">
        <v>515</v>
      </c>
      <c r="I107" s="7" t="s">
        <v>508</v>
      </c>
      <c r="J107" s="7"/>
      <c r="K107" s="26" t="str">
        <f>'Applicant self-assessment'!F130</f>
        <v>Desirable</v>
      </c>
      <c r="L107" s="26" t="str">
        <f>'Applicant self-assessment'!G130</f>
        <v>Compliant</v>
      </c>
    </row>
    <row r="108" spans="1:12" ht="20.399999999999999" x14ac:dyDescent="0.55000000000000004">
      <c r="A108" s="4" t="s">
        <v>516</v>
      </c>
      <c r="B108" s="4"/>
      <c r="C108" s="5">
        <v>3.04</v>
      </c>
      <c r="D108" s="7" t="s">
        <v>474</v>
      </c>
      <c r="E108" s="7" t="s">
        <v>505</v>
      </c>
      <c r="F108" s="6" t="s">
        <v>476</v>
      </c>
      <c r="G108" s="6" t="s">
        <v>517</v>
      </c>
      <c r="H108" s="7" t="s">
        <v>518</v>
      </c>
      <c r="I108" s="7" t="s">
        <v>508</v>
      </c>
      <c r="J108" s="7"/>
      <c r="K108" s="26" t="str">
        <f>'Applicant self-assessment'!F131</f>
        <v>Desirable</v>
      </c>
      <c r="L108" s="26" t="str">
        <f>'Applicant self-assessment'!G131</f>
        <v>Compliant</v>
      </c>
    </row>
    <row r="109" spans="1:12" ht="20.399999999999999" x14ac:dyDescent="0.55000000000000004">
      <c r="A109" s="4" t="s">
        <v>519</v>
      </c>
      <c r="B109" s="4"/>
      <c r="C109" s="5">
        <v>3.05</v>
      </c>
      <c r="D109" s="7" t="s">
        <v>474</v>
      </c>
      <c r="E109" s="7" t="s">
        <v>505</v>
      </c>
      <c r="F109" s="6" t="s">
        <v>476</v>
      </c>
      <c r="G109" s="6" t="s">
        <v>520</v>
      </c>
      <c r="H109" s="7" t="s">
        <v>521</v>
      </c>
      <c r="I109" s="7" t="s">
        <v>508</v>
      </c>
      <c r="J109" s="7"/>
      <c r="K109" s="26" t="str">
        <f>'Applicant self-assessment'!F132</f>
        <v>Desirable</v>
      </c>
      <c r="L109" s="26" t="str">
        <f>'Applicant self-assessment'!G132</f>
        <v>Compliant</v>
      </c>
    </row>
    <row r="110" spans="1:12" ht="30.6" x14ac:dyDescent="0.55000000000000004">
      <c r="A110" s="4" t="s">
        <v>522</v>
      </c>
      <c r="B110" s="4"/>
      <c r="C110" s="5">
        <v>3.06</v>
      </c>
      <c r="D110" s="7" t="s">
        <v>474</v>
      </c>
      <c r="E110" s="7" t="s">
        <v>505</v>
      </c>
      <c r="F110" s="6" t="s">
        <v>476</v>
      </c>
      <c r="G110" s="6" t="s">
        <v>523</v>
      </c>
      <c r="H110" s="7" t="s">
        <v>524</v>
      </c>
      <c r="I110" s="7" t="s">
        <v>525</v>
      </c>
      <c r="J110" s="7"/>
      <c r="K110" s="26" t="str">
        <f>'Applicant self-assessment'!F133</f>
        <v>Desirable</v>
      </c>
      <c r="L110" s="26" t="str">
        <f>'Applicant self-assessment'!G133</f>
        <v>Compliant</v>
      </c>
    </row>
    <row r="111" spans="1:12" ht="30.6" x14ac:dyDescent="0.55000000000000004">
      <c r="A111" s="4" t="s">
        <v>526</v>
      </c>
      <c r="B111" s="4"/>
      <c r="C111" s="5">
        <v>4.01</v>
      </c>
      <c r="D111" s="7" t="s">
        <v>474</v>
      </c>
      <c r="E111" s="7" t="s">
        <v>527</v>
      </c>
      <c r="F111" s="6" t="s">
        <v>476</v>
      </c>
      <c r="G111" s="6" t="s">
        <v>528</v>
      </c>
      <c r="H111" s="7" t="s">
        <v>529</v>
      </c>
      <c r="I111" s="7" t="s">
        <v>530</v>
      </c>
      <c r="J111" s="7" t="s">
        <v>384</v>
      </c>
      <c r="K111" s="26" t="str">
        <f>'Applicant self-assessment'!F135</f>
        <v>Mandatory</v>
      </c>
      <c r="L111" s="26" t="str">
        <f>'Applicant self-assessment'!G135</f>
        <v>Compliant</v>
      </c>
    </row>
    <row r="112" spans="1:12" ht="20.399999999999999" x14ac:dyDescent="0.55000000000000004">
      <c r="A112" s="4" t="s">
        <v>531</v>
      </c>
      <c r="B112" s="4"/>
      <c r="C112" s="5">
        <v>4.0199999999999996</v>
      </c>
      <c r="D112" s="7" t="s">
        <v>474</v>
      </c>
      <c r="E112" s="7" t="s">
        <v>527</v>
      </c>
      <c r="F112" s="6" t="s">
        <v>476</v>
      </c>
      <c r="G112" s="6" t="s">
        <v>532</v>
      </c>
      <c r="H112" s="7" t="s">
        <v>533</v>
      </c>
      <c r="I112" s="7"/>
      <c r="J112" s="7"/>
      <c r="K112" s="26" t="str">
        <f>'Applicant self-assessment'!F136</f>
        <v>Important</v>
      </c>
      <c r="L112" s="26" t="str">
        <f>'Applicant self-assessment'!G136</f>
        <v>Compliant</v>
      </c>
    </row>
    <row r="113" spans="1:12" ht="30.6" x14ac:dyDescent="0.55000000000000004">
      <c r="A113" s="4" t="s">
        <v>534</v>
      </c>
      <c r="B113" s="4"/>
      <c r="C113" s="5">
        <v>5.01</v>
      </c>
      <c r="D113" s="7" t="s">
        <v>474</v>
      </c>
      <c r="E113" s="7" t="s">
        <v>535</v>
      </c>
      <c r="F113" s="6" t="s">
        <v>476</v>
      </c>
      <c r="G113" s="6" t="s">
        <v>536</v>
      </c>
      <c r="H113" s="7" t="s">
        <v>537</v>
      </c>
      <c r="I113" s="7" t="s">
        <v>538</v>
      </c>
      <c r="J113" s="7"/>
      <c r="K113" s="26" t="str">
        <f>'Applicant self-assessment'!F138</f>
        <v>Mandatory</v>
      </c>
      <c r="L113" s="26" t="str">
        <f>'Applicant self-assessment'!G138</f>
        <v>Compliant</v>
      </c>
    </row>
    <row r="114" spans="1:12" ht="20.399999999999999" x14ac:dyDescent="0.55000000000000004">
      <c r="A114" s="4" t="s">
        <v>539</v>
      </c>
      <c r="B114" s="4"/>
      <c r="C114" s="5">
        <v>5.0199999999999996</v>
      </c>
      <c r="D114" s="7" t="s">
        <v>474</v>
      </c>
      <c r="E114" s="7" t="s">
        <v>535</v>
      </c>
      <c r="F114" s="6" t="s">
        <v>476</v>
      </c>
      <c r="G114" s="6" t="s">
        <v>540</v>
      </c>
      <c r="H114" s="7" t="s">
        <v>541</v>
      </c>
      <c r="I114" s="7" t="s">
        <v>542</v>
      </c>
      <c r="J114" s="7"/>
      <c r="K114" s="26" t="str">
        <f>'Applicant self-assessment'!F139</f>
        <v>Mandatory</v>
      </c>
      <c r="L114" s="26" t="str">
        <f>'Applicant self-assessment'!G139</f>
        <v>Compliant</v>
      </c>
    </row>
    <row r="115" spans="1:12" ht="20.399999999999999" x14ac:dyDescent="0.55000000000000004">
      <c r="A115" s="4" t="s">
        <v>543</v>
      </c>
      <c r="B115" s="4"/>
      <c r="C115" s="5">
        <v>5.03</v>
      </c>
      <c r="D115" s="7" t="s">
        <v>474</v>
      </c>
      <c r="E115" s="7" t="s">
        <v>535</v>
      </c>
      <c r="F115" s="6" t="s">
        <v>476</v>
      </c>
      <c r="G115" s="6" t="s">
        <v>544</v>
      </c>
      <c r="H115" s="7" t="s">
        <v>545</v>
      </c>
      <c r="I115" s="7" t="s">
        <v>542</v>
      </c>
      <c r="J115" s="7"/>
      <c r="K115" s="26" t="str">
        <f>'Applicant self-assessment'!F140</f>
        <v>Desirable</v>
      </c>
      <c r="L115" s="26" t="str">
        <f>'Applicant self-assessment'!G140</f>
        <v>Compliant</v>
      </c>
    </row>
    <row r="116" spans="1:12" ht="30.6" x14ac:dyDescent="0.55000000000000004">
      <c r="A116" s="4" t="s">
        <v>546</v>
      </c>
      <c r="B116" s="4"/>
      <c r="C116" s="5">
        <v>6.01</v>
      </c>
      <c r="D116" s="7" t="s">
        <v>474</v>
      </c>
      <c r="E116" s="7" t="s">
        <v>547</v>
      </c>
      <c r="F116" s="6" t="s">
        <v>476</v>
      </c>
      <c r="G116" s="6" t="s">
        <v>548</v>
      </c>
      <c r="H116" s="7" t="s">
        <v>549</v>
      </c>
      <c r="I116" s="7"/>
      <c r="J116" s="7"/>
      <c r="K116" s="26" t="str">
        <f>'Applicant self-assessment'!F142</f>
        <v>Important</v>
      </c>
      <c r="L116" s="26" t="str">
        <f>'Applicant self-assessment'!G142</f>
        <v>Compliant</v>
      </c>
    </row>
    <row r="117" spans="1:12" ht="30.6" x14ac:dyDescent="0.55000000000000004">
      <c r="A117" s="4" t="s">
        <v>550</v>
      </c>
      <c r="B117" s="4"/>
      <c r="C117" s="5">
        <v>6.02</v>
      </c>
      <c r="D117" s="7" t="s">
        <v>474</v>
      </c>
      <c r="E117" s="7" t="s">
        <v>547</v>
      </c>
      <c r="F117" s="6" t="s">
        <v>476</v>
      </c>
      <c r="G117" s="6" t="s">
        <v>551</v>
      </c>
      <c r="H117" s="7" t="s">
        <v>552</v>
      </c>
      <c r="I117" s="7"/>
      <c r="J117" s="7"/>
      <c r="K117" s="26" t="str">
        <f>'Applicant self-assessment'!F143</f>
        <v>Desirable</v>
      </c>
      <c r="L117" s="26" t="str">
        <f>'Applicant self-assessment'!G143</f>
        <v>Compliant</v>
      </c>
    </row>
    <row r="118" spans="1:12" ht="20.399999999999999" x14ac:dyDescent="0.55000000000000004">
      <c r="A118" s="4" t="s">
        <v>553</v>
      </c>
      <c r="B118" s="4"/>
      <c r="C118" s="5">
        <v>6.03</v>
      </c>
      <c r="D118" s="7" t="s">
        <v>474</v>
      </c>
      <c r="E118" s="7" t="s">
        <v>547</v>
      </c>
      <c r="F118" s="6" t="s">
        <v>476</v>
      </c>
      <c r="G118" s="6" t="s">
        <v>554</v>
      </c>
      <c r="H118" s="7" t="s">
        <v>555</v>
      </c>
      <c r="I118" s="7"/>
      <c r="J118" s="7"/>
      <c r="K118" s="26" t="str">
        <f>'Applicant self-assessment'!F144</f>
        <v>Desirable</v>
      </c>
      <c r="L118" s="26" t="str">
        <f>'Applicant self-assessment'!G144</f>
        <v>Compliant</v>
      </c>
    </row>
    <row r="119" spans="1:12" x14ac:dyDescent="0.55000000000000004">
      <c r="A119" s="4" t="s">
        <v>556</v>
      </c>
      <c r="B119" s="4"/>
      <c r="C119" s="5">
        <v>6.04</v>
      </c>
      <c r="D119" s="7" t="s">
        <v>474</v>
      </c>
      <c r="E119" s="7" t="s">
        <v>547</v>
      </c>
      <c r="F119" s="6" t="s">
        <v>476</v>
      </c>
      <c r="G119" s="6" t="s">
        <v>557</v>
      </c>
      <c r="H119" s="7" t="s">
        <v>558</v>
      </c>
      <c r="I119" s="7"/>
      <c r="J119" s="7"/>
      <c r="K119" s="26" t="str">
        <f>'Applicant self-assessment'!F145</f>
        <v>Mandatory</v>
      </c>
      <c r="L119" s="26" t="str">
        <f>'Applicant self-assessment'!G145</f>
        <v>Compliant</v>
      </c>
    </row>
    <row r="120" spans="1:12" ht="20.399999999999999" x14ac:dyDescent="0.55000000000000004">
      <c r="A120" s="4" t="s">
        <v>559</v>
      </c>
      <c r="B120" s="4"/>
      <c r="C120" s="5">
        <v>6.05</v>
      </c>
      <c r="D120" s="7" t="s">
        <v>474</v>
      </c>
      <c r="E120" s="7" t="s">
        <v>547</v>
      </c>
      <c r="F120" s="6" t="s">
        <v>476</v>
      </c>
      <c r="G120" s="6" t="s">
        <v>560</v>
      </c>
      <c r="H120" s="7" t="s">
        <v>561</v>
      </c>
      <c r="I120" s="7"/>
      <c r="J120" s="7"/>
      <c r="K120" s="26" t="str">
        <f>'Applicant self-assessment'!F146</f>
        <v>Important</v>
      </c>
      <c r="L120" s="26" t="str">
        <f>'Applicant self-assessment'!G146</f>
        <v>Compliant</v>
      </c>
    </row>
    <row r="121" spans="1:12" ht="30.6" x14ac:dyDescent="0.55000000000000004">
      <c r="A121" s="4" t="s">
        <v>629</v>
      </c>
      <c r="B121" s="4"/>
      <c r="C121" s="5" t="s">
        <v>646</v>
      </c>
      <c r="D121" s="7" t="s">
        <v>562</v>
      </c>
      <c r="E121" s="7" t="s">
        <v>563</v>
      </c>
      <c r="F121" s="6" t="s">
        <v>620</v>
      </c>
      <c r="G121" s="6" t="str">
        <f t="shared" ref="G121:G137" si="0">F121&amp;".01"</f>
        <v>NFR 01.01</v>
      </c>
      <c r="H121" s="7" t="s">
        <v>564</v>
      </c>
      <c r="I121" s="7" t="s">
        <v>565</v>
      </c>
      <c r="J121" s="7"/>
      <c r="K121" s="26" t="str">
        <f>'Applicant self-assessment'!F148</f>
        <v>Mandatory</v>
      </c>
      <c r="L121" s="26" t="str">
        <f>'Applicant self-assessment'!G148</f>
        <v>Compliant</v>
      </c>
    </row>
    <row r="122" spans="1:12" ht="91.8" x14ac:dyDescent="0.55000000000000004">
      <c r="A122" s="4" t="s">
        <v>630</v>
      </c>
      <c r="B122" s="4"/>
      <c r="C122" s="5" t="s">
        <v>646</v>
      </c>
      <c r="D122" s="7" t="s">
        <v>562</v>
      </c>
      <c r="E122" s="7" t="s">
        <v>566</v>
      </c>
      <c r="F122" s="6" t="s">
        <v>621</v>
      </c>
      <c r="G122" s="6" t="str">
        <f t="shared" si="0"/>
        <v>NFR 02.01</v>
      </c>
      <c r="H122" s="7" t="s">
        <v>577</v>
      </c>
      <c r="I122" s="7" t="s">
        <v>567</v>
      </c>
      <c r="J122" s="7" t="s">
        <v>496</v>
      </c>
      <c r="K122" s="26" t="str">
        <f>'Applicant self-assessment'!F149</f>
        <v>Mandatory</v>
      </c>
      <c r="L122" s="26" t="str">
        <f>'Applicant self-assessment'!G149</f>
        <v>Compliant</v>
      </c>
    </row>
    <row r="123" spans="1:12" ht="91.8" x14ac:dyDescent="0.55000000000000004">
      <c r="A123" s="4" t="s">
        <v>631</v>
      </c>
      <c r="B123" s="4"/>
      <c r="C123" s="5" t="s">
        <v>646</v>
      </c>
      <c r="D123" s="7" t="s">
        <v>562</v>
      </c>
      <c r="E123" s="7" t="s">
        <v>568</v>
      </c>
      <c r="F123" s="6" t="s">
        <v>622</v>
      </c>
      <c r="G123" s="6" t="str">
        <f t="shared" si="0"/>
        <v>NFR 03.01</v>
      </c>
      <c r="H123" s="7" t="s">
        <v>570</v>
      </c>
      <c r="I123" s="7" t="s">
        <v>571</v>
      </c>
      <c r="J123" s="7"/>
      <c r="K123" s="26" t="str">
        <f>'Applicant self-assessment'!F150</f>
        <v>Important</v>
      </c>
      <c r="L123" s="26" t="str">
        <f>'Applicant self-assessment'!G150</f>
        <v>Compliant</v>
      </c>
    </row>
    <row r="124" spans="1:12" ht="122.4" x14ac:dyDescent="0.55000000000000004">
      <c r="A124" s="4" t="s">
        <v>632</v>
      </c>
      <c r="B124" s="4"/>
      <c r="C124" s="5" t="s">
        <v>646</v>
      </c>
      <c r="D124" s="7" t="s">
        <v>572</v>
      </c>
      <c r="E124" s="7" t="s">
        <v>573</v>
      </c>
      <c r="F124" s="6" t="s">
        <v>623</v>
      </c>
      <c r="G124" s="6" t="str">
        <f t="shared" si="0"/>
        <v>NFR 04.01</v>
      </c>
      <c r="H124" s="7" t="s">
        <v>574</v>
      </c>
      <c r="I124" s="7" t="s">
        <v>575</v>
      </c>
      <c r="J124" s="7"/>
      <c r="K124" s="26" t="str">
        <f>'Applicant self-assessment'!F151</f>
        <v>Mandatory</v>
      </c>
      <c r="L124" s="26" t="str">
        <f>'Applicant self-assessment'!G151</f>
        <v>Compliant</v>
      </c>
    </row>
    <row r="125" spans="1:12" ht="40.799999999999997" x14ac:dyDescent="0.55000000000000004">
      <c r="A125" s="4" t="s">
        <v>633</v>
      </c>
      <c r="B125" s="4"/>
      <c r="C125" s="5" t="s">
        <v>646</v>
      </c>
      <c r="D125" s="7" t="s">
        <v>562</v>
      </c>
      <c r="E125" s="7" t="s">
        <v>576</v>
      </c>
      <c r="F125" s="6" t="s">
        <v>624</v>
      </c>
      <c r="G125" s="6" t="str">
        <f t="shared" si="0"/>
        <v>NFR 05.01</v>
      </c>
      <c r="H125" s="7" t="s">
        <v>578</v>
      </c>
      <c r="I125" s="7" t="s">
        <v>579</v>
      </c>
      <c r="J125" s="7"/>
      <c r="K125" s="26" t="str">
        <f>'Applicant self-assessment'!F152</f>
        <v>Mandatory</v>
      </c>
      <c r="L125" s="26" t="str">
        <f>'Applicant self-assessment'!G152</f>
        <v>Compliant</v>
      </c>
    </row>
    <row r="126" spans="1:12" ht="81.599999999999994" x14ac:dyDescent="0.55000000000000004">
      <c r="A126" s="4" t="s">
        <v>634</v>
      </c>
      <c r="B126" s="4"/>
      <c r="C126" s="5" t="s">
        <v>646</v>
      </c>
      <c r="D126" s="7" t="s">
        <v>562</v>
      </c>
      <c r="E126" s="7" t="s">
        <v>580</v>
      </c>
      <c r="F126" s="6" t="s">
        <v>625</v>
      </c>
      <c r="G126" s="6" t="str">
        <f t="shared" si="0"/>
        <v>NFR 06.01</v>
      </c>
      <c r="H126" s="7" t="s">
        <v>581</v>
      </c>
      <c r="I126" s="7" t="s">
        <v>582</v>
      </c>
      <c r="J126" s="7"/>
      <c r="K126" s="26" t="str">
        <f>'Applicant self-assessment'!F153</f>
        <v>Important</v>
      </c>
      <c r="L126" s="26" t="str">
        <f>'Applicant self-assessment'!G153</f>
        <v>Compliant</v>
      </c>
    </row>
    <row r="127" spans="1:12" ht="275.39999999999998" x14ac:dyDescent="0.55000000000000004">
      <c r="A127" s="4" t="s">
        <v>635</v>
      </c>
      <c r="B127" s="4"/>
      <c r="C127" s="5" t="s">
        <v>646</v>
      </c>
      <c r="D127" s="7" t="s">
        <v>562</v>
      </c>
      <c r="E127" s="7" t="s">
        <v>583</v>
      </c>
      <c r="F127" s="6" t="s">
        <v>626</v>
      </c>
      <c r="G127" s="6" t="str">
        <f t="shared" si="0"/>
        <v>NFR 07.01</v>
      </c>
      <c r="H127" s="7" t="s">
        <v>649</v>
      </c>
      <c r="I127" s="7" t="s">
        <v>584</v>
      </c>
      <c r="J127" s="7"/>
      <c r="K127" s="26" t="str">
        <f>'Applicant self-assessment'!F154</f>
        <v>Mandatory</v>
      </c>
      <c r="L127" s="26" t="str">
        <f>'Applicant self-assessment'!G154</f>
        <v>Compliant</v>
      </c>
    </row>
    <row r="128" spans="1:12" ht="30.6" x14ac:dyDescent="0.55000000000000004">
      <c r="A128" s="4" t="s">
        <v>636</v>
      </c>
      <c r="B128" s="4"/>
      <c r="C128" s="5" t="s">
        <v>646</v>
      </c>
      <c r="D128" s="7" t="s">
        <v>562</v>
      </c>
      <c r="E128" s="7" t="s">
        <v>585</v>
      </c>
      <c r="F128" s="6" t="s">
        <v>627</v>
      </c>
      <c r="G128" s="6" t="str">
        <f t="shared" si="0"/>
        <v>NFR 08.01</v>
      </c>
      <c r="H128" s="7" t="s">
        <v>586</v>
      </c>
      <c r="I128" s="7" t="s">
        <v>587</v>
      </c>
      <c r="J128" s="7"/>
      <c r="K128" s="26" t="str">
        <f>'Applicant self-assessment'!F155</f>
        <v>Mandatory</v>
      </c>
      <c r="L128" s="26" t="str">
        <f>'Applicant self-assessment'!G155</f>
        <v>Compliant</v>
      </c>
    </row>
    <row r="129" spans="1:12" ht="30.6" x14ac:dyDescent="0.55000000000000004">
      <c r="A129" s="4" t="s">
        <v>637</v>
      </c>
      <c r="B129" s="4"/>
      <c r="C129" s="5" t="s">
        <v>646</v>
      </c>
      <c r="D129" s="7" t="s">
        <v>562</v>
      </c>
      <c r="E129" s="7" t="s">
        <v>588</v>
      </c>
      <c r="F129" s="6" t="s">
        <v>628</v>
      </c>
      <c r="G129" s="6" t="str">
        <f t="shared" si="0"/>
        <v>NFR 09.01</v>
      </c>
      <c r="H129" s="7" t="s">
        <v>589</v>
      </c>
      <c r="I129" s="7" t="s">
        <v>590</v>
      </c>
      <c r="J129" s="7"/>
      <c r="K129" s="26" t="str">
        <f>'Applicant self-assessment'!F156</f>
        <v>Mandatory</v>
      </c>
      <c r="L129" s="26" t="str">
        <f>'Applicant self-assessment'!G156</f>
        <v>Compliant</v>
      </c>
    </row>
    <row r="130" spans="1:12" ht="21.3" x14ac:dyDescent="0.55000000000000004">
      <c r="A130" s="4" t="s">
        <v>638</v>
      </c>
      <c r="B130" s="4"/>
      <c r="C130" s="5" t="s">
        <v>646</v>
      </c>
      <c r="D130" s="7" t="s">
        <v>562</v>
      </c>
      <c r="E130" s="7" t="s">
        <v>591</v>
      </c>
      <c r="F130" s="6" t="s">
        <v>592</v>
      </c>
      <c r="G130" s="6" t="str">
        <f t="shared" si="0"/>
        <v>NFR 10.01</v>
      </c>
      <c r="H130" s="7" t="s">
        <v>593</v>
      </c>
      <c r="I130" s="7" t="s">
        <v>594</v>
      </c>
      <c r="J130" s="7"/>
      <c r="K130" s="26" t="str">
        <f>'Applicant self-assessment'!F157</f>
        <v>Mandatory</v>
      </c>
      <c r="L130" s="26" t="str">
        <f>'Applicant self-assessment'!G157</f>
        <v>Compliant</v>
      </c>
    </row>
    <row r="131" spans="1:12" ht="40.799999999999997" x14ac:dyDescent="0.55000000000000004">
      <c r="A131" s="4" t="s">
        <v>639</v>
      </c>
      <c r="B131" s="4"/>
      <c r="C131" s="5" t="s">
        <v>646</v>
      </c>
      <c r="D131" s="7" t="s">
        <v>562</v>
      </c>
      <c r="E131" s="7" t="s">
        <v>595</v>
      </c>
      <c r="F131" s="6" t="s">
        <v>596</v>
      </c>
      <c r="G131" s="6" t="str">
        <f t="shared" si="0"/>
        <v>NFR 11.01</v>
      </c>
      <c r="H131" s="7" t="s">
        <v>597</v>
      </c>
      <c r="I131" s="7" t="s">
        <v>598</v>
      </c>
      <c r="J131" s="7"/>
      <c r="K131" s="26" t="str">
        <f>'Applicant self-assessment'!F158</f>
        <v>Mandatory</v>
      </c>
      <c r="L131" s="26" t="str">
        <f>'Applicant self-assessment'!G158</f>
        <v>Compliant</v>
      </c>
    </row>
    <row r="132" spans="1:12" ht="71.400000000000006" x14ac:dyDescent="0.55000000000000004">
      <c r="A132" s="4" t="s">
        <v>640</v>
      </c>
      <c r="B132" s="4"/>
      <c r="C132" s="5" t="s">
        <v>646</v>
      </c>
      <c r="D132" s="7" t="s">
        <v>562</v>
      </c>
      <c r="E132" s="7" t="s">
        <v>599</v>
      </c>
      <c r="F132" s="6" t="s">
        <v>600</v>
      </c>
      <c r="G132" s="6" t="str">
        <f t="shared" si="0"/>
        <v>NFR 12.01</v>
      </c>
      <c r="H132" s="7" t="s">
        <v>601</v>
      </c>
      <c r="I132" s="7" t="s">
        <v>602</v>
      </c>
      <c r="J132" s="7"/>
      <c r="K132" s="26" t="str">
        <f>'Applicant self-assessment'!F159</f>
        <v>Mandatory</v>
      </c>
      <c r="L132" s="26" t="str">
        <f>'Applicant self-assessment'!G159</f>
        <v>Compliant</v>
      </c>
    </row>
    <row r="133" spans="1:12" ht="40.799999999999997" x14ac:dyDescent="0.55000000000000004">
      <c r="A133" s="4" t="s">
        <v>641</v>
      </c>
      <c r="B133" s="4"/>
      <c r="C133" s="5" t="s">
        <v>646</v>
      </c>
      <c r="D133" s="7" t="s">
        <v>562</v>
      </c>
      <c r="E133" s="7" t="s">
        <v>603</v>
      </c>
      <c r="F133" s="6" t="s">
        <v>604</v>
      </c>
      <c r="G133" s="6" t="str">
        <f t="shared" si="0"/>
        <v>NFR 13.01</v>
      </c>
      <c r="H133" s="7" t="s">
        <v>605</v>
      </c>
      <c r="I133" s="7" t="s">
        <v>606</v>
      </c>
      <c r="J133" s="7"/>
      <c r="K133" s="26" t="str">
        <f>'Applicant self-assessment'!F160</f>
        <v>Mandatory</v>
      </c>
      <c r="L133" s="26" t="str">
        <f>'Applicant self-assessment'!G160</f>
        <v>Compliant</v>
      </c>
    </row>
    <row r="134" spans="1:12" ht="91.8" x14ac:dyDescent="0.55000000000000004">
      <c r="A134" s="4" t="s">
        <v>642</v>
      </c>
      <c r="B134" s="4"/>
      <c r="C134" s="5" t="s">
        <v>646</v>
      </c>
      <c r="D134" s="7" t="s">
        <v>572</v>
      </c>
      <c r="E134" s="7" t="s">
        <v>607</v>
      </c>
      <c r="F134" s="6" t="s">
        <v>608</v>
      </c>
      <c r="G134" s="6" t="str">
        <f t="shared" si="0"/>
        <v>NFR 14.01</v>
      </c>
      <c r="H134" s="7" t="s">
        <v>648</v>
      </c>
      <c r="I134" s="7" t="s">
        <v>609</v>
      </c>
      <c r="J134" s="7"/>
      <c r="K134" s="26" t="str">
        <f>'Applicant self-assessment'!F161</f>
        <v>Mandatory</v>
      </c>
      <c r="L134" s="26" t="str">
        <f>'Applicant self-assessment'!G161</f>
        <v>Compliant</v>
      </c>
    </row>
    <row r="135" spans="1:12" ht="30.6" x14ac:dyDescent="0.55000000000000004">
      <c r="A135" s="4" t="s">
        <v>643</v>
      </c>
      <c r="B135" s="4"/>
      <c r="C135" s="5" t="s">
        <v>646</v>
      </c>
      <c r="D135" s="7" t="s">
        <v>562</v>
      </c>
      <c r="E135" s="7" t="s">
        <v>610</v>
      </c>
      <c r="F135" s="6" t="s">
        <v>611</v>
      </c>
      <c r="G135" s="6" t="str">
        <f t="shared" si="0"/>
        <v>NFR 15.01</v>
      </c>
      <c r="H135" s="7" t="s">
        <v>612</v>
      </c>
      <c r="I135" s="7" t="s">
        <v>492</v>
      </c>
      <c r="J135" s="7"/>
      <c r="K135" s="26" t="str">
        <f>'Applicant self-assessment'!F162</f>
        <v>Mandatory</v>
      </c>
      <c r="L135" s="26" t="str">
        <f>'Applicant self-assessment'!G162</f>
        <v>Compliant</v>
      </c>
    </row>
    <row r="136" spans="1:12" ht="61.2" x14ac:dyDescent="0.55000000000000004">
      <c r="A136" s="4" t="s">
        <v>644</v>
      </c>
      <c r="B136" s="4"/>
      <c r="C136" s="5" t="s">
        <v>646</v>
      </c>
      <c r="D136" s="7" t="s">
        <v>572</v>
      </c>
      <c r="E136" s="7" t="s">
        <v>613</v>
      </c>
      <c r="F136" s="6" t="s">
        <v>614</v>
      </c>
      <c r="G136" s="6" t="str">
        <f t="shared" si="0"/>
        <v>NFR 16.01</v>
      </c>
      <c r="H136" s="7" t="s">
        <v>615</v>
      </c>
      <c r="I136" s="7" t="s">
        <v>616</v>
      </c>
      <c r="J136" s="7"/>
      <c r="K136" s="26" t="str">
        <f>'Applicant self-assessment'!F163</f>
        <v>Desirable</v>
      </c>
      <c r="L136" s="26" t="str">
        <f>'Applicant self-assessment'!G163</f>
        <v>Compliant</v>
      </c>
    </row>
    <row r="137" spans="1:12" ht="122.4" x14ac:dyDescent="0.55000000000000004">
      <c r="A137" s="4" t="s">
        <v>645</v>
      </c>
      <c r="B137" s="4"/>
      <c r="C137" s="5" t="s">
        <v>646</v>
      </c>
      <c r="D137" s="7" t="s">
        <v>562</v>
      </c>
      <c r="E137" s="7" t="s">
        <v>617</v>
      </c>
      <c r="F137" s="6" t="s">
        <v>618</v>
      </c>
      <c r="G137" s="6" t="str">
        <f t="shared" si="0"/>
        <v>NFR 17.01</v>
      </c>
      <c r="H137" s="7" t="s">
        <v>647</v>
      </c>
      <c r="I137" s="7" t="s">
        <v>619</v>
      </c>
      <c r="J137" s="7"/>
      <c r="K137" s="26" t="str">
        <f>'Applicant self-assessment'!F164</f>
        <v>Mandatory</v>
      </c>
      <c r="L137" s="26" t="str">
        <f>'Applicant self-assessment'!G164</f>
        <v>Compliant</v>
      </c>
    </row>
    <row r="138" spans="1:12" x14ac:dyDescent="0.55000000000000004">
      <c r="L138" s="2"/>
    </row>
  </sheetData>
  <sheetProtection algorithmName="SHA-256" hashValue="SGgG+ucs+Nw/eO5+j8O9mEFxK77DuSt+YCCCAld8zCM=" saltValue="MY4s3gWwpFz2cGnwPdrqbA==" spinCount="100000" sheet="1" objects="1" scenarios="1" autoFilter="0"/>
  <autoFilter ref="A1:L1" xr:uid="{AA257F33-30A5-4FDD-8270-7667ADD937A1}">
    <sortState xmlns:xlrd2="http://schemas.microsoft.com/office/spreadsheetml/2017/richdata2" ref="A2:L137">
      <sortCondition ref="G1"/>
    </sortState>
  </autoFilter>
  <phoneticPr fontId="2" type="noConversion"/>
  <conditionalFormatting sqref="A2:J118 K2:L137">
    <cfRule type="expression" dxfId="5" priority="13">
      <formula>$L2="Compliant"</formula>
    </cfRule>
    <cfRule type="expression" dxfId="4" priority="14">
      <formula>$L2="Partially compliant"</formula>
    </cfRule>
    <cfRule type="expression" dxfId="3" priority="15">
      <formula>$L2="Non-compliant"</formula>
    </cfRule>
  </conditionalFormatting>
  <conditionalFormatting sqref="A119:J137">
    <cfRule type="expression" dxfId="2" priority="10">
      <formula>$L119="Compliant"</formula>
    </cfRule>
    <cfRule type="expression" dxfId="1" priority="11">
      <formula>$L119="Partially compliant"</formula>
    </cfRule>
    <cfRule type="expression" dxfId="0" priority="12">
      <formula>$L119="Non-compliant"</formula>
    </cfRule>
  </conditionalFormatting>
  <dataValidations count="1">
    <dataValidation type="list" allowBlank="1" showInputMessage="1" showErrorMessage="1" sqref="K2:L137" xr:uid="{B180588B-FF09-4829-BBB7-A9C5A7DC9DF8}">
      <formula1>"Compliant, Partially compliant, Non-compliant"</formula1>
    </dataValidation>
  </dataValidations>
  <pageMargins left="0.7" right="0.7" top="0.75" bottom="0.75" header="0.3" footer="0.3"/>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Applicant self-assessment</vt:lpstr>
      <vt:lpstr>Scorecard stratified</vt:lpstr>
      <vt:lpstr>Scorecard unstratified</vt:lpstr>
      <vt:lpstr>TEST -Randomised results (n=25)</vt:lpstr>
      <vt:lpstr>Work</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Jon ZEMLICOFF</dc:creator>
  <cp:keywords/>
  <dc:description/>
  <cp:lastModifiedBy>Hamza Hameed</cp:lastModifiedBy>
  <cp:revision/>
  <dcterms:created xsi:type="dcterms:W3CDTF">2021-11-30T10:09:54Z</dcterms:created>
  <dcterms:modified xsi:type="dcterms:W3CDTF">2021-12-13T23:17:00Z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1af44e5-4e25-40be-b437-08fbc55eac1d_Enabled">
    <vt:lpwstr>true</vt:lpwstr>
  </property>
  <property fmtid="{D5CDD505-2E9C-101B-9397-08002B2CF9AE}" pid="3" name="MSIP_Label_81af44e5-4e25-40be-b437-08fbc55eac1d_SetDate">
    <vt:lpwstr>2021-11-30T10:10:40Z</vt:lpwstr>
  </property>
  <property fmtid="{D5CDD505-2E9C-101B-9397-08002B2CF9AE}" pid="4" name="MSIP_Label_81af44e5-4e25-40be-b437-08fbc55eac1d_Method">
    <vt:lpwstr>Privileged</vt:lpwstr>
  </property>
  <property fmtid="{D5CDD505-2E9C-101B-9397-08002B2CF9AE}" pid="5" name="MSIP_Label_81af44e5-4e25-40be-b437-08fbc55eac1d_Name">
    <vt:lpwstr>OFFICIAL</vt:lpwstr>
  </property>
  <property fmtid="{D5CDD505-2E9C-101B-9397-08002B2CF9AE}" pid="6" name="MSIP_Label_81af44e5-4e25-40be-b437-08fbc55eac1d_SiteId">
    <vt:lpwstr>908d2823-d1bb-45b1-9a09-293dbca1a797</vt:lpwstr>
  </property>
  <property fmtid="{D5CDD505-2E9C-101B-9397-08002B2CF9AE}" pid="7" name="MSIP_Label_81af44e5-4e25-40be-b437-08fbc55eac1d_ActionId">
    <vt:lpwstr>791f6d1d-ffab-4ec0-94bf-ae16acefe6f4</vt:lpwstr>
  </property>
  <property fmtid="{D5CDD505-2E9C-101B-9397-08002B2CF9AE}" pid="8" name="MSIP_Label_81af44e5-4e25-40be-b437-08fbc55eac1d_ContentBits">
    <vt:lpwstr>3</vt:lpwstr>
  </property>
</Properties>
</file>